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  <sheet name="elektronika" sheetId="2" r:id="rId2"/>
    <sheet name="śr. trwałe" sheetId="3" r:id="rId3"/>
    <sheet name="pojazdy" sheetId="4" r:id="rId4"/>
    <sheet name="szkody" sheetId="5" r:id="rId5"/>
    <sheet name="lokalizacje" sheetId="6" r:id="rId6"/>
    <sheet name="informacje dodatkowe" sheetId="7" r:id="rId7"/>
  </sheets>
  <definedNames>
    <definedName name="_xlnm.Print_Area" localSheetId="0">'budynki'!$A$1:$AC$131</definedName>
    <definedName name="_xlnm.Print_Area" localSheetId="1">'elektronika'!$A$1:$E$359</definedName>
    <definedName name="_xlnm.Print_Area" localSheetId="6">'informacje dodatkowe'!$A$1:$G$20</definedName>
    <definedName name="_xlnm.Print_Area" localSheetId="5">'lokalizacje'!$A$1:$C$22</definedName>
    <definedName name="_xlnm.Print_Area" localSheetId="3">'pojazdy'!$A$1:$Y$28</definedName>
    <definedName name="_xlnm.Print_Area" localSheetId="2">'śr. trwałe'!$A$1:$B$257</definedName>
  </definedNames>
  <calcPr fullCalcOnLoad="1"/>
</workbook>
</file>

<file path=xl/comments3.xml><?xml version="1.0" encoding="utf-8"?>
<comments xmlns="http://schemas.openxmlformats.org/spreadsheetml/2006/main">
  <authors>
    <author>Maximus Broker</author>
  </authors>
  <commentList>
    <comment ref="B3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<sst xmlns="http://schemas.openxmlformats.org/spreadsheetml/2006/main" count="2207" uniqueCount="794">
  <si>
    <t>Tabela nr 1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</si>
  <si>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</si>
  <si>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</si>
  <si>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</si>
  <si>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</si>
  <si>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</si>
  <si>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</si>
  <si>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</si>
  <si>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</si>
  <si>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</si>
  <si>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</si>
  <si>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</si>
  <si>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</si>
  <si>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</si>
  <si>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</si>
  <si>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</si>
  <si>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</si>
  <si>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</si>
  <si>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</si>
  <si>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</si>
  <si>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</si>
  <si>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</si>
  <si>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</si>
  <si>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</si>
  <si>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</si>
  <si>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</si>
  <si>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</si>
  <si>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</si>
  <si>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</si>
  <si>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</si>
  <si>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</si>
  <si>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</si>
  <si>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</si>
  <si>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</si>
  <si>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</si>
  <si>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</si>
  <si>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</si>
  <si>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</si>
  <si>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</si>
  <si>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</si>
  <si>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</si>
  <si>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</si>
  <si>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</si>
  <si>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</si>
  <si>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</si>
  <si>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</si>
  <si>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</si>
  <si>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</si>
  <si>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</si>
  <si>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</si>
  <si>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</si>
  <si>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</si>
  <si>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</si>
  <si>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</si>
  <si>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</si>
  <si>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</si>
  <si>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</si>
  <si>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</si>
  <si>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</si>
  <si>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</si>
  <si>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</si>
  <si>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</si>
  <si>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</si>
  <si>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</si>
  <si>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</si>
  <si>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>3.</t>
  </si>
  <si>
    <t>4.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</si>
  <si>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</si>
  <si>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</si>
  <si>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</si>
  <si>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</si>
  <si>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</si>
  <si>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</si>
  <si>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</si>
  <si>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Tabela nr 6</t>
  </si>
  <si>
    <t>Informacje o szkodach w ostatnich 3 latach</t>
  </si>
  <si>
    <t>Liczba szkód</t>
  </si>
  <si>
    <t>Krótki opis szkód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</si>
  <si>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</si>
  <si>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NIP</t>
  </si>
  <si>
    <t>REGON</t>
  </si>
  <si>
    <t>Tabela nr 7</t>
  </si>
  <si>
    <t>powierzchnia użytkowa (w m²)**</t>
  </si>
  <si>
    <t>powierzchnia zabudowy (w m²)*</t>
  </si>
  <si>
    <t>Czy pojazd służy do nauki jazdy? (TAK/NIE)</t>
  </si>
  <si>
    <t>czy jest to budynkek zabytkowy, podlegający nadzorowi konserwatora zabytków?</t>
  </si>
  <si>
    <t>Rok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</si>
  <si>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</si>
  <si>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</si>
  <si>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</si>
  <si>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</si>
  <si>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</si>
  <si>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</si>
  <si>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</si>
  <si>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</si>
  <si>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</si>
  <si>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Wykaz budynków i budowli - str. 3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</si>
  <si>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</si>
  <si>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t>Budynek administracyjny</t>
  </si>
  <si>
    <t>Działalność biblioteki</t>
  </si>
  <si>
    <t xml:space="preserve">Trwa remont, planowany koniec-grudzień.  </t>
  </si>
  <si>
    <t>TAK</t>
  </si>
  <si>
    <t>ul. Górna 1a</t>
  </si>
  <si>
    <t>cegła czerwona pełna</t>
  </si>
  <si>
    <t>typ Kleina /podciągi wypełnine cegłą pełną czerwoną/</t>
  </si>
  <si>
    <t>konstrukcja stalowa obita deskami, dachówka ceramiczna</t>
  </si>
  <si>
    <t>NIE DOTYCZY</t>
  </si>
  <si>
    <t>Trwa remont</t>
  </si>
  <si>
    <t xml:space="preserve">Zestaw komputerowy                      </t>
  </si>
  <si>
    <t>Zestaw komputerowy</t>
  </si>
  <si>
    <t>Drukarka HP Office Jet 7000</t>
  </si>
  <si>
    <t>TP-Link TL-Wa500G</t>
  </si>
  <si>
    <t>Projektor Hitachi ED-X40</t>
  </si>
  <si>
    <t>Ekran projekcta Professional</t>
  </si>
  <si>
    <t>Aparat cyfrowy BENO E1220</t>
  </si>
  <si>
    <t xml:space="preserve">Zestaw komputerowy SCZC00390VV                     </t>
  </si>
  <si>
    <t>Zestaw komputerowy SCZC00390VG</t>
  </si>
  <si>
    <t>Drukarka HP Ofiicejet Pro 8500</t>
  </si>
  <si>
    <t>Zestaw komputerowy SCZC0039R7B</t>
  </si>
  <si>
    <t>Zestaw komputerowy SCZC00390X0</t>
  </si>
  <si>
    <t>Drukarka HP Officejet Pro 8500</t>
  </si>
  <si>
    <t>Notebook HP ProBook 4510s T6570 15 4GB/250 RED PC</t>
  </si>
  <si>
    <t>Monitor LCD</t>
  </si>
  <si>
    <t>Kserokopiarka</t>
  </si>
  <si>
    <t>Komputer z oprogramowaniem</t>
  </si>
  <si>
    <t>Sprzęt audiowizualny</t>
  </si>
  <si>
    <t>komputer Toshiba/laptop/</t>
  </si>
  <si>
    <t>Mikrofon</t>
  </si>
  <si>
    <t>Sprzęt RTV</t>
  </si>
  <si>
    <t>Drukarka</t>
  </si>
  <si>
    <t>laptop</t>
  </si>
  <si>
    <t>Projektor Toshiba</t>
  </si>
  <si>
    <t>Laptop Toshiba</t>
  </si>
  <si>
    <t>Centrala telefoniczna</t>
  </si>
  <si>
    <t>Zestaw instrumentów perkusyjnych</t>
  </si>
  <si>
    <t>Komputer</t>
  </si>
  <si>
    <t>Zestaw Komputerowy</t>
  </si>
  <si>
    <t>Projektor TOSHIBA</t>
  </si>
  <si>
    <t>MOPS Biuro 11-040 Dobre Miasto ul.Olsztyńska 3</t>
  </si>
  <si>
    <t>kraty w na drzwiach antywł.,3 gaśnice</t>
  </si>
  <si>
    <t xml:space="preserve">Świetlica Środowiskowa 11-040 Dobre Miasto Zwycięstwa 50 </t>
  </si>
  <si>
    <t>kraty na oknach i drzwiach,gaśnica</t>
  </si>
  <si>
    <t>Świetlica Socjoter. 11-040 Dobre Miasto  ul Grudziądzka 18</t>
  </si>
  <si>
    <t>drzwi antywł. z zamkami Gerda,gaśnica</t>
  </si>
  <si>
    <t>Świetlica Wiejska Jesionowo</t>
  </si>
  <si>
    <t>kraty w oknach,podwójne zamki,gaśnica</t>
  </si>
  <si>
    <t>Budynek mieszkalny</t>
  </si>
  <si>
    <t>Górna 1</t>
  </si>
  <si>
    <t>murowany</t>
  </si>
  <si>
    <t>drewniane</t>
  </si>
  <si>
    <t>drewno-dachówka</t>
  </si>
  <si>
    <t>nie</t>
  </si>
  <si>
    <t>dobry</t>
  </si>
  <si>
    <t>dostateczny</t>
  </si>
  <si>
    <t>Górna 5</t>
  </si>
  <si>
    <t>Grudziądzka 1</t>
  </si>
  <si>
    <t>Grudziądzka 7</t>
  </si>
  <si>
    <t>Grunwaldzka 2a</t>
  </si>
  <si>
    <t>drewno-eternit</t>
  </si>
  <si>
    <t>zły -do remontu</t>
  </si>
  <si>
    <t>nie dotyczy</t>
  </si>
  <si>
    <t>Grunwaldzka 12</t>
  </si>
  <si>
    <t>Grunwaldzka 17</t>
  </si>
  <si>
    <t>tak</t>
  </si>
  <si>
    <t>Grunwaldzka 19</t>
  </si>
  <si>
    <t>Grunwaldzka 21</t>
  </si>
  <si>
    <t>Grunwaldzka 23</t>
  </si>
  <si>
    <t>dostaeczny</t>
  </si>
  <si>
    <t>Jeziorańska 6a</t>
  </si>
  <si>
    <t>drewno-papa</t>
  </si>
  <si>
    <t>zły- do remontu</t>
  </si>
  <si>
    <t>Łużycka 14</t>
  </si>
  <si>
    <t>Łużycka 17</t>
  </si>
  <si>
    <t>Łużycka 31</t>
  </si>
  <si>
    <t>Olsztyńska 4a</t>
  </si>
  <si>
    <t>Sowińskiego 5</t>
  </si>
  <si>
    <t>dosteczny</t>
  </si>
  <si>
    <t>Sowińskiego 7</t>
  </si>
  <si>
    <t>Sowińskiego 8</t>
  </si>
  <si>
    <t>Sowińskiego 11</t>
  </si>
  <si>
    <t>Sowińskiego 9</t>
  </si>
  <si>
    <t>Sowińskiego 17</t>
  </si>
  <si>
    <t>dostateczy</t>
  </si>
  <si>
    <t>Sowińskiego 15</t>
  </si>
  <si>
    <t>Wojska Polskiego 41</t>
  </si>
  <si>
    <t>Zwycięstwa 21</t>
  </si>
  <si>
    <t>Budynek użytkowy - świetlica</t>
  </si>
  <si>
    <t xml:space="preserve">Cerkiewnik 4 </t>
  </si>
  <si>
    <t>Cerkiewniki 19</t>
  </si>
  <si>
    <t>Podleśna 47</t>
  </si>
  <si>
    <t>Cerkiewnik 69</t>
  </si>
  <si>
    <t>Głotowo 17</t>
  </si>
  <si>
    <t>Budynek użytkowy</t>
  </si>
  <si>
    <t>kraty w oknac, gaśnice, alarm</t>
  </si>
  <si>
    <t>Plac 1-go Sierpnia</t>
  </si>
  <si>
    <t>żelbetowe</t>
  </si>
  <si>
    <t>Magazyn</t>
  </si>
  <si>
    <t>Górna 9</t>
  </si>
  <si>
    <t>Gastronomia</t>
  </si>
  <si>
    <t>Grunwaldzka 7</t>
  </si>
  <si>
    <t>nie dotyzy</t>
  </si>
  <si>
    <t>Stolarnia</t>
  </si>
  <si>
    <t>Grunwaldzka 15 b</t>
  </si>
  <si>
    <t>Handlowy</t>
  </si>
  <si>
    <t>Jana Pawła II</t>
  </si>
  <si>
    <t>Łużycka 1</t>
  </si>
  <si>
    <t>Handl-usług</t>
  </si>
  <si>
    <t>Woj.Pol.10a</t>
  </si>
  <si>
    <t>Woj.Pol.35</t>
  </si>
  <si>
    <t>Usługowy</t>
  </si>
  <si>
    <t>Zwycięstwa 6</t>
  </si>
  <si>
    <t>Orzechowo 12</t>
  </si>
  <si>
    <t>Łużycka 23</t>
  </si>
  <si>
    <t>Lokal użytkowy przychodnia</t>
  </si>
  <si>
    <t>Olsztyńska 3</t>
  </si>
  <si>
    <t>Orła Białego 26</t>
  </si>
  <si>
    <t>Międzylesie 15</t>
  </si>
  <si>
    <t>Świetlica</t>
  </si>
  <si>
    <t>Kabikiejmy Dolne</t>
  </si>
  <si>
    <t>Jesionowo</t>
  </si>
  <si>
    <t>Budynek użytkowy- biura</t>
  </si>
  <si>
    <t>Orła Białego 32</t>
  </si>
  <si>
    <t>Olsztyńska 19</t>
  </si>
  <si>
    <t>Biurowiec</t>
  </si>
  <si>
    <t>kraty w oknach, hydrant, gaśnice proszkowe, czujniki urządzenia alarmowe</t>
  </si>
  <si>
    <t>stropodach-papa</t>
  </si>
  <si>
    <t>Grudziądzka 9B</t>
  </si>
  <si>
    <t>Urbanowo 9a</t>
  </si>
  <si>
    <t>budynek mieszkalny</t>
  </si>
  <si>
    <t>Podlesna 26</t>
  </si>
  <si>
    <t>Orzechowo 10</t>
  </si>
  <si>
    <t xml:space="preserve"> nie dotyczy</t>
  </si>
  <si>
    <t>zestaw komputerowy</t>
  </si>
  <si>
    <t>11-040 Dobre Miasto ul. Olsztyńska 19</t>
  </si>
  <si>
    <t>gaśnice,hydrant,alarm,monitoring</t>
  </si>
  <si>
    <t>Budynek szkoły</t>
  </si>
  <si>
    <t>przed 1939</t>
  </si>
  <si>
    <t>Hydranty 2, gaśnice 10,alarm</t>
  </si>
  <si>
    <t xml:space="preserve">ul. Wojska Polskiego 22 </t>
  </si>
  <si>
    <t>cegła</t>
  </si>
  <si>
    <t>betonowy</t>
  </si>
  <si>
    <t>drewniana, pokr.dachówka</t>
  </si>
  <si>
    <t>dobre</t>
  </si>
  <si>
    <t>dobra</t>
  </si>
  <si>
    <t>Hydranty 3, gaśnice 12,alarm</t>
  </si>
  <si>
    <t>ul. Gdańska 13</t>
  </si>
  <si>
    <t>stropodach bet. Papa ter</t>
  </si>
  <si>
    <t>Hydranty 2, gaśnice 2, kraty</t>
  </si>
  <si>
    <t xml:space="preserve">Barcikowo                   </t>
  </si>
  <si>
    <t>stropod.ach, papa</t>
  </si>
  <si>
    <t xml:space="preserve">dobre </t>
  </si>
  <si>
    <t>Hydranty 1 , gaśnice 1</t>
  </si>
  <si>
    <t xml:space="preserve">Barcikowo                    </t>
  </si>
  <si>
    <t>drewniana, dachówka</t>
  </si>
  <si>
    <t>średnie</t>
  </si>
  <si>
    <t>Hydranty 1 , gaśnice  3, kraty</t>
  </si>
  <si>
    <t xml:space="preserve">Jesionowo                  </t>
  </si>
  <si>
    <t>drewniana,</t>
  </si>
  <si>
    <t xml:space="preserve">Orzechowo               </t>
  </si>
  <si>
    <t>drewniany</t>
  </si>
  <si>
    <t>więźba drewn,dach cera</t>
  </si>
  <si>
    <t>Hydranty 1 , gaśnice 3, kraty</t>
  </si>
  <si>
    <t xml:space="preserve">Piotraszewo                </t>
  </si>
  <si>
    <t>Budynek przedszkola</t>
  </si>
  <si>
    <t>Hydranty 1 , gaśnice  5,kraty</t>
  </si>
  <si>
    <t xml:space="preserve">ul.Grudziądzka 9A            </t>
  </si>
  <si>
    <t>konstr.drewniana</t>
  </si>
  <si>
    <t>Stropo-dach</t>
  </si>
  <si>
    <t>Papa-eternit</t>
  </si>
  <si>
    <t>Hydranty 1 , gaśnice  4, kraty</t>
  </si>
  <si>
    <t xml:space="preserve">ul.Malczewskiego 7         </t>
  </si>
  <si>
    <t>stropodach, papa</t>
  </si>
  <si>
    <t>Hala sportowa</t>
  </si>
  <si>
    <t>ul. Łużycka 75</t>
  </si>
  <si>
    <t>stropodach</t>
  </si>
  <si>
    <t>blacha</t>
  </si>
  <si>
    <t>1.800,00</t>
  </si>
  <si>
    <t>Gimnazjum - kompleks</t>
  </si>
  <si>
    <t>Hydranty 1 , gaśnice 16,kraty,monit</t>
  </si>
  <si>
    <t>ul. Garnizonowa 20</t>
  </si>
  <si>
    <t>suporeks, cegła</t>
  </si>
  <si>
    <t>blachodachówka</t>
  </si>
  <si>
    <t>9.000,00</t>
  </si>
  <si>
    <t>Kryta pływalnia</t>
  </si>
  <si>
    <t>Hydranty 1 , gaśnice 8,kraty,monito</t>
  </si>
  <si>
    <t>ul. Garnizonowa 18</t>
  </si>
  <si>
    <t>cegła,mury ceramiczne</t>
  </si>
  <si>
    <t>stropodach,</t>
  </si>
  <si>
    <t>Boisko ORLIK</t>
  </si>
  <si>
    <t xml:space="preserve">Hydranty 1 , gaśnice 2, kraty </t>
  </si>
  <si>
    <t>ul. Garnizonowa</t>
  </si>
  <si>
    <t>Odtwarzacz</t>
  </si>
  <si>
    <t>SP1</t>
  </si>
  <si>
    <t>Telewizor</t>
  </si>
  <si>
    <t>Sprzęt komputerowy</t>
  </si>
  <si>
    <t>Kamera</t>
  </si>
  <si>
    <t>SP2</t>
  </si>
  <si>
    <t>Radiomagnetfon</t>
  </si>
  <si>
    <t>Pracownia komputerowa</t>
  </si>
  <si>
    <t>SP3</t>
  </si>
  <si>
    <t>SP Barcikowo</t>
  </si>
  <si>
    <t>SP Piotraszewo</t>
  </si>
  <si>
    <t>Gimnazjum</t>
  </si>
  <si>
    <t>ZOEA</t>
  </si>
  <si>
    <t>drukarka</t>
  </si>
  <si>
    <t>drukarki</t>
  </si>
  <si>
    <t>ZOEA -Basen</t>
  </si>
  <si>
    <t>SP Jesionowo</t>
  </si>
  <si>
    <t>SP Orzechowo</t>
  </si>
  <si>
    <t xml:space="preserve">Gimnazjum </t>
  </si>
  <si>
    <t>Siec komputerowa</t>
  </si>
  <si>
    <t>Gimnazjum Publiczne</t>
  </si>
  <si>
    <t>Centralka telefoniczna</t>
  </si>
  <si>
    <t>Kopiarka</t>
  </si>
  <si>
    <t>Sprzęt nagłaśniający</t>
  </si>
  <si>
    <t>Głośniki</t>
  </si>
  <si>
    <t>Router</t>
  </si>
  <si>
    <t>ZOEA-Kryta Pływalnia</t>
  </si>
  <si>
    <t>Zasilacz</t>
  </si>
  <si>
    <t>USB</t>
  </si>
  <si>
    <t>ROUTER</t>
  </si>
  <si>
    <t>Kserokopiarka Canon</t>
  </si>
  <si>
    <t>Monitor</t>
  </si>
  <si>
    <t>Przedszkole Samorz?dowe nr2</t>
  </si>
  <si>
    <t>Radiomagnetofon</t>
  </si>
  <si>
    <t>Przedszkole Samorz?dowe nr1</t>
  </si>
  <si>
    <t xml:space="preserve">Modem </t>
  </si>
  <si>
    <t>SP3 SF w Jesionowie</t>
  </si>
  <si>
    <t>Telefon</t>
  </si>
  <si>
    <t>SP 3</t>
  </si>
  <si>
    <t>SP 1</t>
  </si>
  <si>
    <t>SP w Barcikowie</t>
  </si>
  <si>
    <t>FAX</t>
  </si>
  <si>
    <t xml:space="preserve">Sprzęt przenośny </t>
  </si>
  <si>
    <t>Aparat fotograficzny</t>
  </si>
  <si>
    <t xml:space="preserve">Kamera cyfrowa </t>
  </si>
  <si>
    <t>monitoring</t>
  </si>
  <si>
    <t>SP nr 1</t>
  </si>
  <si>
    <t xml:space="preserve">monitoring </t>
  </si>
  <si>
    <t>SPnr 2</t>
  </si>
  <si>
    <t>ZOEA -Kryta P?ywalnia</t>
  </si>
  <si>
    <t>AUTOSAN</t>
  </si>
  <si>
    <t>A0909L</t>
  </si>
  <si>
    <t>SUASW3AFP35680338</t>
  </si>
  <si>
    <t>NOLT200</t>
  </si>
  <si>
    <t>Autobus</t>
  </si>
  <si>
    <t>04.04.2003</t>
  </si>
  <si>
    <t>11.02.2011</t>
  </si>
  <si>
    <t>240.000</t>
  </si>
  <si>
    <t>ZOEA ul. Olsztyńska 19,  (pomieszczenia biurowe , wynajem od ZBK</t>
  </si>
  <si>
    <t>alarm przeciw włamaniowy,kraty</t>
  </si>
  <si>
    <t>Mercedes LAF 710</t>
  </si>
  <si>
    <t>NOL A832</t>
  </si>
  <si>
    <t>specjalny pożarniczy</t>
  </si>
  <si>
    <t>Jelcz 008</t>
  </si>
  <si>
    <t>ONT 3527</t>
  </si>
  <si>
    <t>Star 29</t>
  </si>
  <si>
    <t>Muzeum</t>
  </si>
  <si>
    <t>ONA1840</t>
  </si>
  <si>
    <t>FS Lublin Żuk A - 06</t>
  </si>
  <si>
    <t>ONA1837</t>
  </si>
  <si>
    <t>ONA 1841</t>
  </si>
  <si>
    <t>Star Jelcz 005</t>
  </si>
  <si>
    <t>ONA1836</t>
  </si>
  <si>
    <t>UAZ 469</t>
  </si>
  <si>
    <t>ONB 9502</t>
  </si>
  <si>
    <t>Ford Transit</t>
  </si>
  <si>
    <t>WF0LXXBDFL3V20488</t>
  </si>
  <si>
    <t>NOL 35CG</t>
  </si>
  <si>
    <t>Mercedes -Benz</t>
  </si>
  <si>
    <t>409D</t>
  </si>
  <si>
    <t>309 050-10-263 527</t>
  </si>
  <si>
    <t>NOL 01RC</t>
  </si>
  <si>
    <t xml:space="preserve">Renault </t>
  </si>
  <si>
    <t>S 170</t>
  </si>
  <si>
    <t>VF6JS00A000007113</t>
  </si>
  <si>
    <t>NOL 46SA</t>
  </si>
  <si>
    <t>Mercedes Atego</t>
  </si>
  <si>
    <t>WDB9763641L173408</t>
  </si>
  <si>
    <t>NOL 16SA</t>
  </si>
  <si>
    <t>Thule 8114</t>
  </si>
  <si>
    <t>UH2000C196P143863</t>
  </si>
  <si>
    <t>NOL 78MV</t>
  </si>
  <si>
    <t>przyczepa lekka specjalna pożarnicza</t>
  </si>
  <si>
    <t>Thule Trailers</t>
  </si>
  <si>
    <t>UH2000A545P111715</t>
  </si>
  <si>
    <t>NOL 15HV</t>
  </si>
  <si>
    <t>przyczepa specjalna pożarnicza</t>
  </si>
  <si>
    <t>NOL 72SU</t>
  </si>
  <si>
    <t>Star</t>
  </si>
  <si>
    <t>ONB 7241</t>
  </si>
  <si>
    <t>specjalny pożarniczy/eksponat muzealny</t>
  </si>
  <si>
    <t>Polonez Caro</t>
  </si>
  <si>
    <t>SUPB01CEHWW152045</t>
  </si>
  <si>
    <t>NOL 07661</t>
  </si>
  <si>
    <t>specjalny pożarniczy operacyjny</t>
  </si>
  <si>
    <t>Volkswagen Transporter</t>
  </si>
  <si>
    <t>WV2222702PH131715</t>
  </si>
  <si>
    <t>NOL 17347</t>
  </si>
  <si>
    <t>specjalny pożarniczy, transportowy</t>
  </si>
  <si>
    <t xml:space="preserve"> Zakład Obsługi Ekonomiczno Administracyjnej</t>
  </si>
  <si>
    <t>Urząd Miasta</t>
  </si>
  <si>
    <t>Telefax Panasonic KX - FL 613</t>
  </si>
  <si>
    <t>Zestaw komputerowy SEMPRON</t>
  </si>
  <si>
    <t>Komputer HP</t>
  </si>
  <si>
    <t xml:space="preserve">Drukarka HP Laserjet </t>
  </si>
  <si>
    <t>Drukarka OKI 3320</t>
  </si>
  <si>
    <t>Monitor Hyundai LCD</t>
  </si>
  <si>
    <t>Drukarka HP Laser Jet 1018</t>
  </si>
  <si>
    <t>Monitor HYUNDAI LCD</t>
  </si>
  <si>
    <t>Zasilacz awaryjny UPS</t>
  </si>
  <si>
    <t>Niszczarka Agro Wallner PPS 120 c</t>
  </si>
  <si>
    <t>Drukarka HP Laser Jet 1020</t>
  </si>
  <si>
    <t>Niszczarka Fellowes PS - 65c</t>
  </si>
  <si>
    <t>Drukarka HP Kaser Jet 1018</t>
  </si>
  <si>
    <t>Zestaw do składania podpisu elektronicznego</t>
  </si>
  <si>
    <t>Drukarka igłowa OKI 3321</t>
  </si>
  <si>
    <t>Drukarka HP 1018</t>
  </si>
  <si>
    <t>Zestaw komputerowy MAXDATA</t>
  </si>
  <si>
    <t>Switch Cisco</t>
  </si>
  <si>
    <t>Serwer MAXDATA</t>
  </si>
  <si>
    <t>Router Cisco</t>
  </si>
  <si>
    <t>Drukarka Canon R4200</t>
  </si>
  <si>
    <t>Drukarka HP Laser jet 1018</t>
  </si>
  <si>
    <t>Drukarka OKI 3321 USB + LPT</t>
  </si>
  <si>
    <t>Drukarka Laserowa HP LaserJet 1018</t>
  </si>
  <si>
    <t>Drukarka HP LaserJet 1018</t>
  </si>
  <si>
    <t>Monitor Hyundai LCD T 715</t>
  </si>
  <si>
    <t>Kopiarka SHARP AR M165</t>
  </si>
  <si>
    <t>Niszczarka Wallner</t>
  </si>
  <si>
    <t>Zestaw komputerowy Sempson</t>
  </si>
  <si>
    <t>Urządzenie HSM</t>
  </si>
  <si>
    <t>Komputer AMD 5200</t>
  </si>
  <si>
    <t>Monitor LG Flatron LCD</t>
  </si>
  <si>
    <t>Komputer ATHLON</t>
  </si>
  <si>
    <t>Skaner EPSON</t>
  </si>
  <si>
    <t>Komputer AMD</t>
  </si>
  <si>
    <t>Niszczarka Fellowes</t>
  </si>
  <si>
    <t>Drukarka HP Laserjet</t>
  </si>
  <si>
    <t>Drukarka OKI</t>
  </si>
  <si>
    <t>Niszczarka</t>
  </si>
  <si>
    <t>Komputer z drukarką</t>
  </si>
  <si>
    <t>Urządzenie biurowe wielofunkcyjne</t>
  </si>
  <si>
    <t>Zestaw komputerowy INTEL</t>
  </si>
  <si>
    <t>Komputer ATHLON 5000</t>
  </si>
  <si>
    <t>Fax Panasonic KX-FT 988PD</t>
  </si>
  <si>
    <t>Komputer PCNET AMD X2 240</t>
  </si>
  <si>
    <t>Monitor LG LCD FLATRON</t>
  </si>
  <si>
    <t>Drukarka HP Laserjet 1006</t>
  </si>
  <si>
    <t>Klimatyzator przenośny</t>
  </si>
  <si>
    <t>Drukarka HP Deskjet D 2360</t>
  </si>
  <si>
    <t>Drukarka HP Deskjet F 2180</t>
  </si>
  <si>
    <t>antena do przesyłu radiowego</t>
  </si>
  <si>
    <t>joystick</t>
  </si>
  <si>
    <t>komputer</t>
  </si>
  <si>
    <t>telewizor</t>
  </si>
  <si>
    <t>monitor Funai</t>
  </si>
  <si>
    <t>niszczarka</t>
  </si>
  <si>
    <t>dyktafon</t>
  </si>
  <si>
    <t xml:space="preserve">drukarka OKI </t>
  </si>
  <si>
    <t>drukarka OKI C6 10DN</t>
  </si>
  <si>
    <t>drukarka OKI</t>
  </si>
  <si>
    <t>drukarka kolorowa laserowa OKI C711dn</t>
  </si>
  <si>
    <t>Notebook Aristo</t>
  </si>
  <si>
    <t>Zestaw komputerowy NOTEBOOK TOSHIBA TERA A110 - 195</t>
  </si>
  <si>
    <t>Laptop</t>
  </si>
  <si>
    <t>Aparat cyfrowy</t>
  </si>
  <si>
    <t>Serwer do monitoringu miast</t>
  </si>
  <si>
    <t>Kamera obrotowa</t>
  </si>
  <si>
    <t>Przenośny zestaw do monitoringu</t>
  </si>
  <si>
    <t>System audiowizualny</t>
  </si>
  <si>
    <t>Urząd Miejski</t>
  </si>
  <si>
    <t>Zestaw do przesyłu radiowego</t>
  </si>
  <si>
    <t>UPS EVER Sinline 2000</t>
  </si>
  <si>
    <t>Drukarka HP Laserjet 1566</t>
  </si>
  <si>
    <t>Klimatyzator ACP-70A HUNDAI</t>
  </si>
  <si>
    <t>Dobre Miasto ul.Warszawska 14</t>
  </si>
  <si>
    <t>alarm, czujki dymowe, monitoring</t>
  </si>
  <si>
    <t>Dobre Miasto ul.Warszawska 7</t>
  </si>
  <si>
    <t>alarm w części zajmowanej przez Urząd, dodatkowe drzwi, zamki typu gerda w drzwiach wejściowych</t>
  </si>
  <si>
    <t>Budynek administracyjno-biurowy</t>
  </si>
  <si>
    <t>alarm,czujki dymowe,monitoring,</t>
  </si>
  <si>
    <t>cegła bloczek</t>
  </si>
  <si>
    <t>żelbetowe wylewane</t>
  </si>
  <si>
    <t>drewniana,dachówka</t>
  </si>
  <si>
    <t>bardzo dobry</t>
  </si>
  <si>
    <t>pow.uz-1008,5m2,pow.zab-360m2.</t>
  </si>
  <si>
    <t>Budynek Ośrodka Rekreacyjno - Sportowego</t>
  </si>
  <si>
    <t>świetlica</t>
  </si>
  <si>
    <t>gasnice</t>
  </si>
  <si>
    <t>Bzowiec 50</t>
  </si>
  <si>
    <t>bloczek</t>
  </si>
  <si>
    <t>drewniany blachodachówka</t>
  </si>
  <si>
    <t>Kunik</t>
  </si>
  <si>
    <t>płyta typu oborniki</t>
  </si>
  <si>
    <t>płyta oborniki</t>
  </si>
  <si>
    <t>stropodach,papa</t>
  </si>
  <si>
    <t>Knopin 39</t>
  </si>
  <si>
    <t>stopodach,papa</t>
  </si>
  <si>
    <t>Budynek OSP</t>
  </si>
  <si>
    <t>po 1945</t>
  </si>
  <si>
    <t>gaśnice proszkowe 2,3 i 6 kg</t>
  </si>
  <si>
    <t>Jesionowo 26</t>
  </si>
  <si>
    <t>mury z cegły</t>
  </si>
  <si>
    <t>betonowe</t>
  </si>
  <si>
    <t>dwuspadowy kryty eternitem</t>
  </si>
  <si>
    <t>pow.uż.-42 m2</t>
  </si>
  <si>
    <t>Budynek po byłej OSP</t>
  </si>
  <si>
    <t>Orzechowo 10 a</t>
  </si>
  <si>
    <t>jednospadowy kryty papą</t>
  </si>
  <si>
    <t>3 gasnice proszkowe 1,2,5 kg,1 gasnica sniegowa.</t>
  </si>
  <si>
    <t>Cerkiewnik 23 a</t>
  </si>
  <si>
    <t>beton i drewno</t>
  </si>
  <si>
    <t>dwuspadowy-eternit</t>
  </si>
  <si>
    <t>pow.uz.69,0m2</t>
  </si>
  <si>
    <t>Bzowiec</t>
  </si>
  <si>
    <t>brak danych</t>
  </si>
  <si>
    <t>l.10te XX w</t>
  </si>
  <si>
    <t>gasnice proszkowe 2,6 kg,sniegowa 5 kg</t>
  </si>
  <si>
    <t>Smolajny 4</t>
  </si>
  <si>
    <t>podłoga-kafle</t>
  </si>
  <si>
    <t>dwuspadowy kryty blachą</t>
  </si>
  <si>
    <t>pow.uz.129,2 m2</t>
  </si>
  <si>
    <t>5 szt.gasnic proszkowych 12 kg,3 proszkowe 2 kg.1 śniegow 5 kg.</t>
  </si>
  <si>
    <t>Praslity 61</t>
  </si>
  <si>
    <t>beton</t>
  </si>
  <si>
    <t>dach płaski kryty papą</t>
  </si>
  <si>
    <t>15 szt.gasnic śniegowych 5 kg, 5 szt.proszkowych 1,2kg, 2 proszkowe 2-4 kg,proszkowe 6 kg 4 szt.</t>
  </si>
  <si>
    <t>Dobre Miasto ul.Kościuszki 2D</t>
  </si>
  <si>
    <t>ściany nośne murowane</t>
  </si>
  <si>
    <t>pokrycie papą</t>
  </si>
  <si>
    <t>pow.uz.-322,7m2,pow.zab.189,5m2</t>
  </si>
  <si>
    <t>gasnice 2szt śniegowe 5kg,proszkowe 2 kg.</t>
  </si>
  <si>
    <t>Głotowo 44 b</t>
  </si>
  <si>
    <t>pow.użyt.-285,6 m2</t>
  </si>
  <si>
    <t>Budynek po byłej kotłowni, obecnie OSP</t>
  </si>
  <si>
    <t>ok..1970</t>
  </si>
  <si>
    <t>gasnice proszkowe 6 i2 kg-3 szt.,proszkowe 1kg -1 szt.</t>
  </si>
  <si>
    <t>Jesionowo 56</t>
  </si>
  <si>
    <t>cegła ceramiczna</t>
  </si>
  <si>
    <t>stropodach wentylowany,kryty papą</t>
  </si>
  <si>
    <t>pow. użytk.-208,1 m2</t>
  </si>
  <si>
    <t>Budynek po byłej zlewni mleka obecnie OSP</t>
  </si>
  <si>
    <t>gasnice 2,6 kg-2 szt.</t>
  </si>
  <si>
    <t>Orzechowo 36</t>
  </si>
  <si>
    <t>Budynek socjalny ze stołówką</t>
  </si>
  <si>
    <t>gasnice ,</t>
  </si>
  <si>
    <t>Ośrodek Wypoczynkowy Swobodna 13</t>
  </si>
  <si>
    <t>cegla</t>
  </si>
  <si>
    <t>żelbetowe TYP DZ-3</t>
  </si>
  <si>
    <t>stropodach żelbetowy,jednospadowy,kryty papą</t>
  </si>
  <si>
    <t>Pomost kąpielowy</t>
  </si>
  <si>
    <t>Ośrodek Wypoczynkowy Swobodna</t>
  </si>
  <si>
    <t>konstrukcja drewniana</t>
  </si>
  <si>
    <t>Toaleta Wolnostojąca</t>
  </si>
  <si>
    <t>Dobre Miasto, pl. Jana Pawła II</t>
  </si>
  <si>
    <t>plastik,blacha</t>
  </si>
  <si>
    <t>Budynek Szkolny</t>
  </si>
  <si>
    <t xml:space="preserve">gasnice </t>
  </si>
  <si>
    <t>pow. użytk.-507 m2.</t>
  </si>
  <si>
    <t>Baszta Bociania</t>
  </si>
  <si>
    <t>14/15wiek</t>
  </si>
  <si>
    <t>Dobre Miasto, ul. Sowińskiego</t>
  </si>
  <si>
    <t>cegla ceramiczna pełna</t>
  </si>
  <si>
    <t>żelbetowy +drewniany belkowy</t>
  </si>
  <si>
    <t>dachówka ceramiczna holend.konstrukcja drewniana</t>
  </si>
  <si>
    <t>bardzo dobra</t>
  </si>
  <si>
    <t>pow.uż.-139,83 m2</t>
  </si>
  <si>
    <t>Budynek Biurowy</t>
  </si>
  <si>
    <t>alarm w części zajmowanej przez Urząd,dodatkowe drzwi,zamki typu gerda w drzwiach wejściowych.</t>
  </si>
  <si>
    <t>nad piwnicą i parterem płyty stropowe Kleina typu ciężkiego na belkach stalowych 1220 z piodłogą drewnianą na legarach..Nad I piętrem strop drewniany belkowy ze ślepym pułapem</t>
  </si>
  <si>
    <t>Dach dwuspadowy pokryty dachówką ceramiczną holenderką o konstrukcji  platwiowo-kleszczowej oraz jętkowej .</t>
  </si>
  <si>
    <t>pow.zab.-185,45m2,pow.uż.340,20m2</t>
  </si>
  <si>
    <t>Budynek świetlicy</t>
  </si>
  <si>
    <t>gaśnice</t>
  </si>
  <si>
    <t>Podleśna 78</t>
  </si>
  <si>
    <t>drewniany,blachodachówka</t>
  </si>
  <si>
    <t>Budynek magazynu przejściowego</t>
  </si>
  <si>
    <t>garaże</t>
  </si>
  <si>
    <t>ul.Tadeusza Kościuszki Dobre Miasto</t>
  </si>
  <si>
    <t>ściany nosne murowane</t>
  </si>
  <si>
    <t>dach płaski jednospadowy,drewniany, kryty papą</t>
  </si>
  <si>
    <t>pow.uz.180 m2</t>
  </si>
  <si>
    <t>Kontener socjalny</t>
  </si>
  <si>
    <t>Orzechowo</t>
  </si>
  <si>
    <t>Budynek mieszkalny jednorodzinny</t>
  </si>
  <si>
    <t>będzie sprzedany do końca 2011 roku.</t>
  </si>
  <si>
    <t>przed 1945</t>
  </si>
  <si>
    <t>Orzechowo 29</t>
  </si>
  <si>
    <t>Wiaty przystankowe-2 szt.</t>
  </si>
  <si>
    <t>Wiaty przystankowe-1 szt.</t>
  </si>
  <si>
    <t>Barcikowo</t>
  </si>
  <si>
    <t>StaryDwór</t>
  </si>
  <si>
    <t>Kosyń</t>
  </si>
  <si>
    <t>Głotowo</t>
  </si>
  <si>
    <t>Wiaty przystankowe-2szt.</t>
  </si>
  <si>
    <t>Podleśna</t>
  </si>
  <si>
    <t>Wiaty przystankowe-1szt.</t>
  </si>
  <si>
    <t xml:space="preserve">Dobre Miasto, ul.Jeziorańska </t>
  </si>
  <si>
    <t>Dobre Miasto, Plac Jana Pawła II</t>
  </si>
  <si>
    <t>wiaty przystankowe-2 szt.</t>
  </si>
  <si>
    <t>Nowa Wieś Mała</t>
  </si>
  <si>
    <t>Wiaty przystankowe -1 szt.</t>
  </si>
  <si>
    <t>Piotraszewo</t>
  </si>
  <si>
    <t>Waity przystankowe-1 szt</t>
  </si>
  <si>
    <t>Praslity</t>
  </si>
  <si>
    <t>Łęgno</t>
  </si>
  <si>
    <t>wiaty przystankowe 1 szt</t>
  </si>
  <si>
    <t>Urbanowo</t>
  </si>
  <si>
    <t>wiaty przystankowe 2 szt</t>
  </si>
  <si>
    <t>Knopin i PGR Knopin</t>
  </si>
  <si>
    <t>Wiaty przystankowe 2 szt.</t>
  </si>
  <si>
    <t>Międzylesie</t>
  </si>
  <si>
    <t>Cerkiewnik przy PKP</t>
  </si>
  <si>
    <t xml:space="preserve">Bzowiec </t>
  </si>
  <si>
    <t>Stodoła Kultury po kapitalnym remoncie</t>
  </si>
  <si>
    <t>hydranty 2 szt wewnatrz budynku,gasnice proszkowe, czujki dymowe,powiadamianie drogą radiową do Strazy Pożarnej w Olsztynie.</t>
  </si>
  <si>
    <t>Dobre Miasto ul.Górna 22</t>
  </si>
  <si>
    <t>konstrukcja szachulcowego szkieletu drewnianego z wypełniniem murem ceglanym</t>
  </si>
  <si>
    <t>drewniana</t>
  </si>
  <si>
    <t>obiekt jednoprzestrzenny z odsłoniętą całkowicie drwnianą wieszarową więźbą dachową,dachówka ceramiczna</t>
  </si>
  <si>
    <t>hydrant,gaśnice</t>
  </si>
  <si>
    <t xml:space="preserve">Cerkiewnik 16 </t>
  </si>
  <si>
    <t xml:space="preserve">cegła ceramiczna </t>
  </si>
  <si>
    <t>brak stropu</t>
  </si>
  <si>
    <t xml:space="preserve">dachówka ceramiczna,konstrukcja drewniana    </t>
  </si>
  <si>
    <t xml:space="preserve">bardzo dobry </t>
  </si>
  <si>
    <t>L.p.</t>
  </si>
  <si>
    <t>PKD</t>
  </si>
  <si>
    <t>Liczba pracowników</t>
  </si>
  <si>
    <t>Liczba uczniów</t>
  </si>
  <si>
    <t>-</t>
  </si>
  <si>
    <t>Centrum Kultury</t>
  </si>
  <si>
    <t>739-122-40-19</t>
  </si>
  <si>
    <t>9004Z</t>
  </si>
  <si>
    <t>Miejski Ośrodek Pomocy Społecznej</t>
  </si>
  <si>
    <t>739-291-84-45</t>
  </si>
  <si>
    <t>8810Z9</t>
  </si>
  <si>
    <t>739-11-84-283</t>
  </si>
  <si>
    <t>9101A</t>
  </si>
  <si>
    <t>Zakład Budynków Komunalnych</t>
  </si>
  <si>
    <t>739-010-24-55</t>
  </si>
  <si>
    <t>6832 Z</t>
  </si>
  <si>
    <t>Zespół Obsługi Ekonomiczno Administracyjnej</t>
  </si>
  <si>
    <t>739-246-87-52</t>
  </si>
  <si>
    <t>04460550</t>
  </si>
  <si>
    <t>7412Z</t>
  </si>
  <si>
    <t>Szkoła Podstawowa nr 1</t>
  </si>
  <si>
    <t>8520Z</t>
  </si>
  <si>
    <t>198</t>
  </si>
  <si>
    <t>Szkoła Podstawowa nr 2</t>
  </si>
  <si>
    <t>739-366-28-64</t>
  </si>
  <si>
    <t>000257609</t>
  </si>
  <si>
    <t>Szkoła Podstawowa nr 3</t>
  </si>
  <si>
    <t>739-366-23-50</t>
  </si>
  <si>
    <t>510327485</t>
  </si>
  <si>
    <t>8010B</t>
  </si>
  <si>
    <t>Szkoła Podstawowa w Barcikowie</t>
  </si>
  <si>
    <t>739-366-29-24</t>
  </si>
  <si>
    <t>001125643</t>
  </si>
  <si>
    <t>17</t>
  </si>
  <si>
    <t>97</t>
  </si>
  <si>
    <t>11</t>
  </si>
  <si>
    <t>37</t>
  </si>
  <si>
    <t>Przedszkole Samorządowe nr 1</t>
  </si>
  <si>
    <t>519478330</t>
  </si>
  <si>
    <t>8510Z</t>
  </si>
  <si>
    <t>Przedszkole Samorządowe nr 2</t>
  </si>
  <si>
    <t>511357554</t>
  </si>
  <si>
    <t>510874477</t>
  </si>
  <si>
    <t>8021A</t>
  </si>
  <si>
    <t>Miejsko Gminna Biblioteka Publiczna</t>
  </si>
  <si>
    <t>Zakład Obsługi Ekonomiczno Administracyjnej</t>
  </si>
  <si>
    <t xml:space="preserve"> Miejsko Gminna Biblioteka Publiczna</t>
  </si>
  <si>
    <t>739-10-18-254</t>
  </si>
  <si>
    <t>000687770</t>
  </si>
  <si>
    <t>739 366 23 96</t>
  </si>
  <si>
    <t>00125637</t>
  </si>
  <si>
    <t>23</t>
  </si>
  <si>
    <t>402</t>
  </si>
  <si>
    <t>45</t>
  </si>
  <si>
    <t>145</t>
  </si>
  <si>
    <t>739 366 23 50</t>
  </si>
  <si>
    <t>281 095 340</t>
  </si>
  <si>
    <t>10</t>
  </si>
  <si>
    <t>52</t>
  </si>
  <si>
    <t>281 095 333</t>
  </si>
  <si>
    <t>12</t>
  </si>
  <si>
    <t>35</t>
  </si>
  <si>
    <t>281095356</t>
  </si>
  <si>
    <t>19</t>
  </si>
  <si>
    <t>739 366 23 67</t>
  </si>
  <si>
    <t>55</t>
  </si>
  <si>
    <t>370</t>
  </si>
  <si>
    <t>739 366 29 18</t>
  </si>
  <si>
    <t>18</t>
  </si>
  <si>
    <t>122</t>
  </si>
  <si>
    <t>739 366 23 73</t>
  </si>
  <si>
    <t>75</t>
  </si>
  <si>
    <t xml:space="preserve"> Szkoła Podstawowa nr 3</t>
  </si>
  <si>
    <t>Szkoła Podstawowa nr 3 SF w Jesionowie</t>
  </si>
  <si>
    <t>Szkoła Podtsawowa nr 3 SF w Orzechowie</t>
  </si>
  <si>
    <t xml:space="preserve"> Szkoła Podstawowa nr 3 SF w Piotraszewie</t>
  </si>
  <si>
    <t>Zakład Obsługi Ekonomiczno Administracyjnej HALA</t>
  </si>
  <si>
    <t>Zakład Obsługi Ekonomiczno Administracyjnej ORLIK</t>
  </si>
  <si>
    <t>Zakład Obsługi Ekonomiczno Administracyjnej PŁYWALNIA</t>
  </si>
  <si>
    <t xml:space="preserve"> PS nr 1</t>
  </si>
  <si>
    <t xml:space="preserve"> PS nr 2</t>
  </si>
  <si>
    <t>00444580</t>
  </si>
  <si>
    <t>000864686</t>
  </si>
  <si>
    <t>Olsztyńska 2</t>
  </si>
  <si>
    <t xml:space="preserve">Zestaw komputerowy </t>
  </si>
  <si>
    <t>Atramentowe  urządzenie wielofunkcyjne (drukarka,skaner,kopiarka)</t>
  </si>
  <si>
    <t>Zestaw komputerowy z drukarką AMD Athlon 643000 +BOX s.AM2</t>
  </si>
  <si>
    <t xml:space="preserve">Telewizor Philips 32PW - Bzowiec </t>
  </si>
  <si>
    <t xml:space="preserve">Mixer Yamaha EMX 66MH Cerkiewnik </t>
  </si>
  <si>
    <t xml:space="preserve">Zestaw głośnikowy Yamaha Ax124 - Cerkiewnik </t>
  </si>
  <si>
    <t xml:space="preserve">Telewizor Thompson '29 - Cerkiewnik </t>
  </si>
  <si>
    <t xml:space="preserve">Zestaw komputerowy - Cerkiewnik </t>
  </si>
  <si>
    <t xml:space="preserve">Telewizor TTE S.C. 29182 - 5 sztuk </t>
  </si>
  <si>
    <t>Telewizor Grunding 29' STF 72 - 3 sztuki</t>
  </si>
  <si>
    <t>Zestaw nagłaśniający TEAC Dynamic 5,0 - Orzechowo</t>
  </si>
  <si>
    <t xml:space="preserve">Telewizor OTC 21 LG   - Piotraszewo </t>
  </si>
  <si>
    <t xml:space="preserve">Zestaw kina domowego LG - Piotraszewo </t>
  </si>
  <si>
    <t xml:space="preserve">Wieża Sharp z wyposażeniem - Praslity </t>
  </si>
  <si>
    <t>Kino domowe Samsung- Smolajny</t>
  </si>
  <si>
    <t>Zestaw komputerowy SEM 28GAK 8NS - Smolajny</t>
  </si>
  <si>
    <t xml:space="preserve">Kolumna LDM PDP 1015 1000 W 2x15 - szt.2 </t>
  </si>
  <si>
    <t xml:space="preserve">Kolumna LDM PLP312 monitor aktywny - szt.2 </t>
  </si>
  <si>
    <t xml:space="preserve">Wzmacniacz mocy ADS PLX 2400 2x800 W  </t>
  </si>
  <si>
    <t>Mixe Yamaha  - kpl.</t>
  </si>
  <si>
    <t>Kolumna LDM subbas PST-615 15'' 600 W - 4 szt.</t>
  </si>
  <si>
    <t>Wzmacniacz mocy ADS PLX 4000</t>
  </si>
  <si>
    <t>Panel mocy DPX</t>
  </si>
  <si>
    <t xml:space="preserve">Kopiarka Canon-KOLOR </t>
  </si>
  <si>
    <t>Powermixer ADS PMR-10</t>
  </si>
  <si>
    <t>Piec basowy Ashdown EB 12-180</t>
  </si>
  <si>
    <t>Kolumna odsłuchowa LDM PLP312K - 2 szt.</t>
  </si>
  <si>
    <t>Mikrofon dynamiczny Shute SM58 - 4 szt.</t>
  </si>
  <si>
    <t>Mikrofon dynamiczny Audix OM2 - 6 szt.</t>
  </si>
  <si>
    <t>Multicor sceniczny Adm Hall K 32C 33P</t>
  </si>
  <si>
    <t>11-040 Dobre Miasto ul.Olsztyńska 2</t>
  </si>
  <si>
    <t>Monitoring- alarm , podwójne zamki</t>
  </si>
  <si>
    <t>11-040 Dobre Miasto ul.Górna 1a</t>
  </si>
  <si>
    <t>Aparat fotograficzny-cyfrowy</t>
  </si>
  <si>
    <t xml:space="preserve"> Zakład Budynków Komunalnych</t>
  </si>
  <si>
    <t>Szkoła Podstawowa nr 3 z Filią w Orzechowie</t>
  </si>
  <si>
    <t>Szkoła Podstawowa nr 3 z Filią w Piotraszewie</t>
  </si>
  <si>
    <t>Szkoła Podstawowa nr 3 z Filią w Jesionowie</t>
  </si>
  <si>
    <t>RAZEM:</t>
  </si>
  <si>
    <t>Łącznie sprzęt stacjonarny</t>
  </si>
  <si>
    <t>Łącznie sprzęt przenosny</t>
  </si>
  <si>
    <t>Łącznie monitoring</t>
  </si>
  <si>
    <t>Łącznie srodki trwałe</t>
  </si>
  <si>
    <t>Łącznie srodki obrotowe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</si>
  <si>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</si>
  <si>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</si>
  <si>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3. Wykaz monitoringu wizyjnego - system kamer itp. </t>
  </si>
  <si>
    <t>Kina</t>
  </si>
  <si>
    <t>Suma wypłaconych odszkodowań</t>
  </si>
  <si>
    <t>OC</t>
  </si>
  <si>
    <t>NNW OSP</t>
  </si>
  <si>
    <t>2008-2009</t>
  </si>
  <si>
    <t>Komunikacja</t>
  </si>
  <si>
    <t>2.Centrum Kultury</t>
  </si>
  <si>
    <t>Połamane rurki od dużych namiotów , podczas wichury i deszczu</t>
  </si>
  <si>
    <t>Szkoda - zalanie pomieszczeń  kinowych</t>
  </si>
  <si>
    <t>3.Zakład Budynków Komunalnych</t>
  </si>
  <si>
    <t>przeciek z c.o.</t>
  </si>
  <si>
    <t>4.Zakład Obsługi Ekonomiczno Administracyjnej</t>
  </si>
  <si>
    <t>Przedszkole Samorządowe nr 2, ul. Malczewskiego 7 / zalanie</t>
  </si>
  <si>
    <t xml:space="preserve">Szkoda komunikacyjna AUTOSAN NOLT200 </t>
  </si>
  <si>
    <t xml:space="preserve">Uszkodzenie rynien na budynku Gimnazjum spowodowane nieprzewidywalnymi zdarzeniami atmosferycznymi (rozstopy wiosenne, które doprowadziły do zamarzania </t>
  </si>
  <si>
    <t>zalanie</t>
  </si>
  <si>
    <t xml:space="preserve">01.01.2012 01.01.2013 01.01.2014 </t>
  </si>
  <si>
    <t>31.12.2012  31.12.2013 31.12.2014</t>
  </si>
  <si>
    <t xml:space="preserve"> 06.12.2012 06.12.2013 06.12.2014 </t>
  </si>
  <si>
    <t>05.12.2013  05.12.2014 05.12.2015</t>
  </si>
  <si>
    <t xml:space="preserve">23.10.2012 23.10.2013 23.10.2014 </t>
  </si>
  <si>
    <t>22.10.2013  22.10.2014 22.10.2015</t>
  </si>
  <si>
    <t xml:space="preserve"> 21.02.2012 21.02.2013 21.02.2014 </t>
  </si>
  <si>
    <t xml:space="preserve">20.02.2013 20.02.2014 20.02.2015 </t>
  </si>
  <si>
    <t xml:space="preserve">25.05.2012 25.05.2013 25.05.2014 </t>
  </si>
  <si>
    <t>24.05.2013  24.02.2014 24.02.2015</t>
  </si>
  <si>
    <t xml:space="preserve">01.03.2012 01.03.2013 01.03.2014 </t>
  </si>
  <si>
    <t xml:space="preserve"> 28.02.2013 28.02.2014 28.02.2015 </t>
  </si>
  <si>
    <t>01.04.2012  01.04.2013 01.04.2014</t>
  </si>
  <si>
    <t xml:space="preserve">31.03.2013 31.03.2014 31.03.2015 </t>
  </si>
  <si>
    <t xml:space="preserve">18.04.2012 18.04.2013 18.04.2014 </t>
  </si>
  <si>
    <t xml:space="preserve"> 17.04.2013 17.04.2014 17.04.2015 </t>
  </si>
  <si>
    <t xml:space="preserve"> 08.05.2012 08.05.2013 08.05.2014 </t>
  </si>
  <si>
    <t xml:space="preserve"> 07.05.2013 07.05.2014 07.05.2015 </t>
  </si>
  <si>
    <r>
      <t xml:space="preserve"> wartość pojazdu               </t>
    </r>
    <r>
      <rPr>
        <sz val="10"/>
        <rFont val="Arial"/>
        <family val="2"/>
      </rPr>
      <t xml:space="preserve"> </t>
    </r>
  </si>
  <si>
    <t>Zał. Nr 4 Wykaz majątku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</si>
</sst>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_-* #,##0.00&quot; z?&quot;_-;\-* #,##0.00&quot; z?&quot;_-;_-* \-??&quot; z?&quot;_-;_-@_-"/>
    <numFmt numFmtId="175" formatCode="d/mm/yyyy"/>
    <numFmt numFmtId="176" formatCode="#,##0.00&quot; z?&quot;"/>
    <numFmt numFmtId="177" formatCode="[$-415]d\ mmmm\ yyyy"/>
    <numFmt numFmtId="178" formatCode="#,##0.00&quot; zł&quot;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name val="Tahoma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44" fontId="0" fillId="0" borderId="0" xfId="63" applyFont="1" applyFill="1" applyAlignment="1">
      <alignment vertical="center"/>
    </xf>
    <xf numFmtId="49" fontId="30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3" borderId="14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horizontal="center" vertical="center" wrapText="1"/>
    </xf>
    <xf numFmtId="168" fontId="31" fillId="33" borderId="14" xfId="0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right" vertical="top" wrapText="1"/>
    </xf>
    <xf numFmtId="168" fontId="1" fillId="0" borderId="14" xfId="0" applyNumberFormat="1" applyFont="1" applyFill="1" applyBorder="1" applyAlignment="1">
      <alignment vertical="center" wrapText="1"/>
    </xf>
    <xf numFmtId="44" fontId="30" fillId="0" borderId="14" xfId="65" applyFont="1" applyFill="1" applyBorder="1" applyAlignment="1">
      <alignment horizontal="center" vertical="center"/>
    </xf>
    <xf numFmtId="44" fontId="32" fillId="0" borderId="14" xfId="65" applyFont="1" applyFill="1" applyBorder="1" applyAlignment="1">
      <alignment horizontal="center" vertical="center"/>
    </xf>
    <xf numFmtId="0" fontId="0" fillId="0" borderId="15" xfId="53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4" fontId="33" fillId="0" borderId="14" xfId="0" applyNumberFormat="1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/>
    </xf>
    <xf numFmtId="0" fontId="30" fillId="0" borderId="0" xfId="0" applyFont="1" applyFill="1" applyAlignment="1">
      <alignment/>
    </xf>
    <xf numFmtId="44" fontId="33" fillId="34" borderId="14" xfId="63" applyFont="1" applyFill="1" applyBorder="1" applyAlignment="1">
      <alignment horizontal="center"/>
    </xf>
    <xf numFmtId="0" fontId="30" fillId="34" borderId="14" xfId="0" applyFont="1" applyFill="1" applyBorder="1" applyAlignment="1">
      <alignment/>
    </xf>
    <xf numFmtId="44" fontId="30" fillId="0" borderId="14" xfId="63" applyFont="1" applyFill="1" applyBorder="1" applyAlignment="1">
      <alignment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168" fontId="30" fillId="0" borderId="14" xfId="0" applyNumberFormat="1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horizontal="left" vertical="center" wrapText="1"/>
    </xf>
    <xf numFmtId="44" fontId="33" fillId="0" borderId="14" xfId="63" applyFont="1" applyFill="1" applyBorder="1" applyAlignment="1">
      <alignment horizontal="center" vertical="center" wrapText="1"/>
    </xf>
    <xf numFmtId="168" fontId="33" fillId="0" borderId="14" xfId="0" applyNumberFormat="1" applyFont="1" applyFill="1" applyBorder="1" applyAlignment="1">
      <alignment vertical="center" wrapText="1"/>
    </xf>
    <xf numFmtId="44" fontId="32" fillId="0" borderId="14" xfId="65" applyFont="1" applyFill="1" applyBorder="1" applyAlignment="1">
      <alignment horizontal="right" vertical="center"/>
    </xf>
    <xf numFmtId="4" fontId="30" fillId="0" borderId="15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/>
    </xf>
    <xf numFmtId="4" fontId="30" fillId="0" borderId="17" xfId="0" applyNumberFormat="1" applyFont="1" applyFill="1" applyBorder="1" applyAlignment="1">
      <alignment horizontal="right" vertical="center"/>
    </xf>
    <xf numFmtId="168" fontId="32" fillId="0" borderId="14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2" fontId="30" fillId="0" borderId="19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/>
    </xf>
    <xf numFmtId="174" fontId="30" fillId="35" borderId="19" xfId="63" applyNumberFormat="1" applyFont="1" applyFill="1" applyBorder="1" applyAlignment="1" applyProtection="1">
      <alignment/>
      <protection/>
    </xf>
    <xf numFmtId="4" fontId="33" fillId="0" borderId="19" xfId="0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/>
    </xf>
    <xf numFmtId="0" fontId="30" fillId="0" borderId="20" xfId="0" applyNumberFormat="1" applyFont="1" applyFill="1" applyBorder="1" applyAlignment="1">
      <alignment/>
    </xf>
    <xf numFmtId="0" fontId="33" fillId="0" borderId="19" xfId="0" applyFont="1" applyFill="1" applyBorder="1" applyAlignment="1">
      <alignment vertical="center" wrapText="1"/>
    </xf>
    <xf numFmtId="0" fontId="30" fillId="0" borderId="19" xfId="0" applyNumberFormat="1" applyFont="1" applyFill="1" applyBorder="1" applyAlignment="1">
      <alignment/>
    </xf>
    <xf numFmtId="0" fontId="30" fillId="0" borderId="19" xfId="0" applyFont="1" applyBorder="1" applyAlignment="1">
      <alignment horizontal="center"/>
    </xf>
    <xf numFmtId="174" fontId="30" fillId="0" borderId="19" xfId="63" applyNumberFormat="1" applyFont="1" applyFill="1" applyBorder="1" applyAlignment="1" applyProtection="1">
      <alignment/>
      <protection/>
    </xf>
    <xf numFmtId="0" fontId="30" fillId="0" borderId="19" xfId="0" applyFont="1" applyFill="1" applyBorder="1" applyAlignment="1">
      <alignment horizontal="center"/>
    </xf>
    <xf numFmtId="0" fontId="30" fillId="0" borderId="19" xfId="44" applyFont="1" applyFill="1" applyBorder="1" applyAlignment="1">
      <alignment horizontal="center" vertical="center" wrapText="1"/>
      <protection/>
    </xf>
    <xf numFmtId="0" fontId="30" fillId="0" borderId="19" xfId="44" applyFont="1" applyFill="1" applyBorder="1" applyAlignment="1">
      <alignment vertical="center" wrapText="1"/>
      <protection/>
    </xf>
    <xf numFmtId="0" fontId="33" fillId="0" borderId="19" xfId="44" applyFont="1" applyFill="1" applyBorder="1">
      <alignment/>
      <protection/>
    </xf>
    <xf numFmtId="0" fontId="30" fillId="0" borderId="20" xfId="44" applyFont="1" applyFill="1" applyBorder="1" applyAlignment="1">
      <alignment horizontal="center" vertical="center" wrapText="1"/>
      <protection/>
    </xf>
    <xf numFmtId="0" fontId="30" fillId="0" borderId="20" xfId="44" applyFont="1" applyFill="1" applyBorder="1" applyAlignment="1">
      <alignment vertical="center" wrapText="1"/>
      <protection/>
    </xf>
    <xf numFmtId="0" fontId="30" fillId="35" borderId="19" xfId="44" applyFont="1" applyFill="1" applyBorder="1" applyAlignment="1">
      <alignment vertical="center"/>
      <protection/>
    </xf>
    <xf numFmtId="0" fontId="30" fillId="35" borderId="19" xfId="44" applyFont="1" applyFill="1" applyBorder="1" applyAlignment="1">
      <alignment vertical="center" wrapText="1"/>
      <protection/>
    </xf>
    <xf numFmtId="0" fontId="30" fillId="0" borderId="19" xfId="44" applyFont="1" applyFill="1" applyBorder="1" applyAlignment="1">
      <alignment vertical="center"/>
      <protection/>
    </xf>
    <xf numFmtId="0" fontId="33" fillId="0" borderId="19" xfId="44" applyFont="1" applyFill="1" applyBorder="1" applyAlignment="1">
      <alignment horizontal="left"/>
      <protection/>
    </xf>
    <xf numFmtId="0" fontId="33" fillId="0" borderId="14" xfId="44" applyFont="1" applyFill="1" applyBorder="1">
      <alignment/>
      <protection/>
    </xf>
    <xf numFmtId="168" fontId="30" fillId="0" borderId="21" xfId="44" applyNumberFormat="1" applyFont="1" applyFill="1" applyBorder="1" applyAlignment="1">
      <alignment vertical="center" wrapText="1"/>
      <protection/>
    </xf>
    <xf numFmtId="0" fontId="30" fillId="0" borderId="19" xfId="44" applyFont="1" applyFill="1" applyBorder="1">
      <alignment/>
      <protection/>
    </xf>
    <xf numFmtId="168" fontId="30" fillId="0" borderId="19" xfId="65" applyNumberFormat="1" applyFont="1" applyFill="1" applyBorder="1" applyAlignment="1" applyProtection="1">
      <alignment horizontal="right" vertical="center" wrapText="1"/>
      <protection/>
    </xf>
    <xf numFmtId="168" fontId="30" fillId="0" borderId="19" xfId="44" applyNumberFormat="1" applyFont="1" applyBorder="1" applyAlignment="1">
      <alignment horizontal="right" vertical="top" wrapText="1"/>
      <protection/>
    </xf>
    <xf numFmtId="168" fontId="30" fillId="0" borderId="19" xfId="44" applyNumberFormat="1" applyFont="1" applyFill="1" applyBorder="1" applyAlignment="1">
      <alignment vertical="center"/>
      <protection/>
    </xf>
    <xf numFmtId="168" fontId="30" fillId="0" borderId="22" xfId="44" applyNumberFormat="1" applyFont="1" applyFill="1" applyBorder="1" applyAlignment="1">
      <alignment vertical="center"/>
      <protection/>
    </xf>
    <xf numFmtId="168" fontId="32" fillId="0" borderId="14" xfId="44" applyNumberFormat="1" applyFont="1" applyFill="1" applyBorder="1" applyAlignment="1">
      <alignment vertical="center"/>
      <protection/>
    </xf>
    <xf numFmtId="168" fontId="32" fillId="0" borderId="19" xfId="44" applyNumberFormat="1" applyFont="1" applyFill="1" applyBorder="1" applyAlignment="1">
      <alignment vertical="center" wrapText="1"/>
      <protection/>
    </xf>
    <xf numFmtId="168" fontId="30" fillId="0" borderId="19" xfId="44" applyNumberFormat="1" applyFont="1" applyFill="1" applyBorder="1" applyAlignment="1">
      <alignment horizontal="right" vertical="center"/>
      <protection/>
    </xf>
    <xf numFmtId="168" fontId="30" fillId="0" borderId="19" xfId="65" applyNumberFormat="1" applyFont="1" applyFill="1" applyBorder="1" applyAlignment="1" applyProtection="1">
      <alignment horizontal="right" vertical="center"/>
      <protection/>
    </xf>
    <xf numFmtId="168" fontId="0" fillId="0" borderId="14" xfId="0" applyNumberFormat="1" applyFill="1" applyBorder="1" applyAlignment="1">
      <alignment vertical="center"/>
    </xf>
    <xf numFmtId="168" fontId="30" fillId="0" borderId="14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8" fontId="30" fillId="0" borderId="14" xfId="44" applyNumberFormat="1" applyFont="1" applyFill="1" applyBorder="1" applyAlignment="1">
      <alignment horizontal="right" vertical="center"/>
      <protection/>
    </xf>
    <xf numFmtId="168" fontId="30" fillId="0" borderId="25" xfId="44" applyNumberFormat="1" applyFont="1" applyFill="1" applyBorder="1" applyAlignment="1">
      <alignment horizontal="right" vertical="center"/>
      <protection/>
    </xf>
    <xf numFmtId="175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68" fontId="30" fillId="35" borderId="19" xfId="65" applyNumberFormat="1" applyFont="1" applyFill="1" applyBorder="1" applyAlignment="1" applyProtection="1">
      <alignment horizontal="right" vertical="center" wrapText="1"/>
      <protection/>
    </xf>
    <xf numFmtId="168" fontId="30" fillId="0" borderId="14" xfId="65" applyNumberFormat="1" applyFont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vertical="center" wrapText="1"/>
    </xf>
    <xf numFmtId="0" fontId="30" fillId="0" borderId="25" xfId="0" applyFont="1" applyFill="1" applyBorder="1" applyAlignment="1">
      <alignment/>
    </xf>
    <xf numFmtId="174" fontId="30" fillId="0" borderId="25" xfId="63" applyNumberFormat="1" applyFont="1" applyFill="1" applyBorder="1" applyAlignment="1" applyProtection="1">
      <alignment/>
      <protection/>
    </xf>
    <xf numFmtId="0" fontId="30" fillId="0" borderId="25" xfId="0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/>
    </xf>
    <xf numFmtId="168" fontId="31" fillId="0" borderId="14" xfId="65" applyNumberFormat="1" applyFont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vertical="center" wrapText="1"/>
    </xf>
    <xf numFmtId="168" fontId="31" fillId="0" borderId="14" xfId="65" applyNumberFormat="1" applyFont="1" applyFill="1" applyBorder="1" applyAlignment="1">
      <alignment horizontal="right" vertical="center" wrapText="1"/>
    </xf>
    <xf numFmtId="168" fontId="0" fillId="0" borderId="15" xfId="53" applyNumberFormat="1" applyFont="1" applyFill="1" applyBorder="1" applyAlignment="1">
      <alignment vertical="center" wrapText="1"/>
      <protection/>
    </xf>
    <xf numFmtId="168" fontId="0" fillId="0" borderId="14" xfId="53" applyNumberFormat="1" applyFont="1" applyFill="1" applyBorder="1" applyAlignment="1">
      <alignment vertical="center" wrapText="1"/>
      <protection/>
    </xf>
    <xf numFmtId="168" fontId="0" fillId="0" borderId="0" xfId="0" applyNumberFormat="1" applyFont="1" applyFill="1" applyBorder="1" applyAlignment="1">
      <alignment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/>
    </xf>
    <xf numFmtId="168" fontId="30" fillId="0" borderId="14" xfId="65" applyNumberFormat="1" applyFont="1" applyBorder="1" applyAlignment="1">
      <alignment horizontal="right" vertical="center" wrapText="1"/>
    </xf>
    <xf numFmtId="168" fontId="30" fillId="0" borderId="14" xfId="65" applyNumberFormat="1" applyFont="1" applyFill="1" applyBorder="1" applyAlignment="1">
      <alignment horizontal="right" vertical="center" wrapText="1"/>
    </xf>
    <xf numFmtId="168" fontId="31" fillId="0" borderId="19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168" fontId="1" fillId="36" borderId="14" xfId="0" applyNumberFormat="1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54" applyFont="1" applyFill="1" applyBorder="1" applyAlignment="1">
      <alignment horizontal="center" vertical="center"/>
      <protection/>
    </xf>
    <xf numFmtId="168" fontId="1" fillId="0" borderId="14" xfId="0" applyNumberFormat="1" applyFont="1" applyFill="1" applyBorder="1" applyAlignment="1">
      <alignment horizontal="right" vertical="center" wrapText="1"/>
    </xf>
    <xf numFmtId="44" fontId="31" fillId="0" borderId="14" xfId="65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168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4" fontId="32" fillId="0" borderId="14" xfId="65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vertical="center" wrapText="1"/>
    </xf>
    <xf numFmtId="0" fontId="0" fillId="0" borderId="14" xfId="54" applyFont="1" applyFill="1" applyBorder="1" applyAlignment="1">
      <alignment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168" fontId="0" fillId="0" borderId="14" xfId="54" applyNumberFormat="1" applyFont="1" applyFill="1" applyBorder="1" applyAlignment="1">
      <alignment vertical="center" wrapText="1"/>
      <protection/>
    </xf>
    <xf numFmtId="0" fontId="31" fillId="0" borderId="14" xfId="54" applyFont="1" applyBorder="1" applyAlignment="1">
      <alignment vertical="center" wrapText="1"/>
      <protection/>
    </xf>
    <xf numFmtId="0" fontId="31" fillId="0" borderId="14" xfId="54" applyFont="1" applyBorder="1" applyAlignment="1">
      <alignment horizontal="center" vertical="center" wrapText="1"/>
      <protection/>
    </xf>
    <xf numFmtId="0" fontId="31" fillId="0" borderId="14" xfId="54" applyFont="1" applyFill="1" applyBorder="1" applyAlignment="1">
      <alignment vertical="center" wrapText="1"/>
      <protection/>
    </xf>
    <xf numFmtId="0" fontId="31" fillId="0" borderId="14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vertical="center" wrapText="1"/>
      <protection/>
    </xf>
    <xf numFmtId="8" fontId="31" fillId="0" borderId="14" xfId="65" applyNumberFormat="1" applyFont="1" applyFill="1" applyBorder="1" applyAlignment="1">
      <alignment horizontal="right" vertical="center" wrapText="1"/>
    </xf>
    <xf numFmtId="0" fontId="31" fillId="0" borderId="14" xfId="54" applyFont="1" applyFill="1" applyBorder="1" applyAlignment="1">
      <alignment horizontal="center" vertical="center" wrapText="1"/>
      <protection/>
    </xf>
    <xf numFmtId="6" fontId="31" fillId="0" borderId="14" xfId="65" applyNumberFormat="1" applyFont="1" applyFill="1" applyBorder="1" applyAlignment="1">
      <alignment horizontal="right" vertical="center" wrapText="1"/>
    </xf>
    <xf numFmtId="44" fontId="0" fillId="0" borderId="15" xfId="54" applyNumberFormat="1" applyFont="1" applyFill="1" applyBorder="1" applyAlignment="1">
      <alignment vertical="center" wrapText="1"/>
      <protection/>
    </xf>
    <xf numFmtId="44" fontId="0" fillId="0" borderId="14" xfId="54" applyNumberFormat="1" applyFont="1" applyFill="1" applyBorder="1" applyAlignment="1">
      <alignment vertical="center" wrapText="1"/>
      <protection/>
    </xf>
    <xf numFmtId="0" fontId="0" fillId="36" borderId="14" xfId="54" applyFill="1" applyBorder="1" applyAlignment="1">
      <alignment horizontal="left" vertical="center"/>
      <protection/>
    </xf>
    <xf numFmtId="44" fontId="0" fillId="0" borderId="14" xfId="54" applyNumberFormat="1" applyFill="1" applyBorder="1" applyAlignment="1">
      <alignment vertical="center"/>
      <protection/>
    </xf>
    <xf numFmtId="0" fontId="0" fillId="36" borderId="18" xfId="54" applyFill="1" applyBorder="1" applyAlignment="1">
      <alignment horizontal="left" vertical="center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0" fillId="0" borderId="14" xfId="54" applyFill="1" applyBorder="1" applyAlignment="1">
      <alignment vertical="center"/>
      <protection/>
    </xf>
    <xf numFmtId="0" fontId="0" fillId="0" borderId="15" xfId="54" applyFill="1" applyBorder="1" applyAlignment="1">
      <alignment horizontal="center" vertical="center"/>
      <protection/>
    </xf>
    <xf numFmtId="0" fontId="0" fillId="0" borderId="14" xfId="54" applyFill="1" applyBorder="1" applyAlignment="1">
      <alignment horizontal="center" vertical="center"/>
      <protection/>
    </xf>
    <xf numFmtId="0" fontId="30" fillId="0" borderId="14" xfId="54" applyFont="1" applyBorder="1" applyAlignment="1">
      <alignment horizontal="center" vertical="top" wrapText="1"/>
      <protection/>
    </xf>
    <xf numFmtId="0" fontId="0" fillId="0" borderId="14" xfId="54" applyFont="1" applyFill="1" applyBorder="1" applyAlignment="1">
      <alignment horizontal="center" vertical="top" wrapText="1"/>
      <protection/>
    </xf>
    <xf numFmtId="178" fontId="0" fillId="0" borderId="14" xfId="54" applyNumberFormat="1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vertical="center"/>
      <protection/>
    </xf>
    <xf numFmtId="178" fontId="0" fillId="0" borderId="14" xfId="54" applyNumberFormat="1" applyFont="1" applyFill="1" applyBorder="1" applyAlignment="1">
      <alignment horizontal="center" vertical="center"/>
      <protection/>
    </xf>
    <xf numFmtId="0" fontId="30" fillId="0" borderId="14" xfId="54" applyFont="1" applyBorder="1" applyAlignment="1">
      <alignment horizontal="center" vertical="center"/>
      <protection/>
    </xf>
    <xf numFmtId="49" fontId="30" fillId="0" borderId="14" xfId="54" applyNumberFormat="1" applyFont="1" applyBorder="1" applyAlignment="1">
      <alignment horizontal="center" vertical="center"/>
      <protection/>
    </xf>
    <xf numFmtId="0" fontId="30" fillId="0" borderId="14" xfId="54" applyFont="1" applyBorder="1" applyAlignment="1">
      <alignment horizontal="center" vertical="center" wrapText="1"/>
      <protection/>
    </xf>
    <xf numFmtId="49" fontId="30" fillId="0" borderId="14" xfId="54" applyNumberFormat="1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wrapText="1"/>
    </xf>
    <xf numFmtId="0" fontId="0" fillId="0" borderId="14" xfId="54" applyBorder="1" applyAlignment="1">
      <alignment horizontal="center" vertical="center" wrapText="1"/>
      <protection/>
    </xf>
    <xf numFmtId="0" fontId="0" fillId="0" borderId="14" xfId="54" applyBorder="1" applyAlignment="1">
      <alignment horizontal="center" vertical="center"/>
      <protection/>
    </xf>
    <xf numFmtId="0" fontId="0" fillId="0" borderId="14" xfId="54" applyBorder="1" applyAlignment="1">
      <alignment horizontal="right"/>
      <protection/>
    </xf>
    <xf numFmtId="0" fontId="0" fillId="0" borderId="14" xfId="54" applyBorder="1">
      <alignment/>
      <protection/>
    </xf>
    <xf numFmtId="44" fontId="30" fillId="0" borderId="14" xfId="65" applyFont="1" applyBorder="1" applyAlignment="1">
      <alignment horizontal="right" vertical="center" wrapText="1"/>
    </xf>
    <xf numFmtId="44" fontId="0" fillId="36" borderId="14" xfId="67" applyFont="1" applyFill="1" applyBorder="1" applyAlignment="1">
      <alignment horizontal="center"/>
    </xf>
    <xf numFmtId="44" fontId="0" fillId="0" borderId="14" xfId="67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3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44" fontId="30" fillId="0" borderId="14" xfId="0" applyNumberFormat="1" applyFont="1" applyFill="1" applyBorder="1" applyAlignment="1">
      <alignment/>
    </xf>
    <xf numFmtId="0" fontId="30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 quotePrefix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30" fillId="0" borderId="14" xfId="0" applyNumberFormat="1" applyFont="1" applyFill="1" applyBorder="1" applyAlignment="1" quotePrefix="1">
      <alignment horizontal="center"/>
    </xf>
    <xf numFmtId="0" fontId="30" fillId="0" borderId="14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4" fontId="30" fillId="0" borderId="15" xfId="65" applyFont="1" applyBorder="1" applyAlignment="1">
      <alignment horizontal="right" vertical="center" wrapText="1"/>
    </xf>
    <xf numFmtId="44" fontId="0" fillId="36" borderId="15" xfId="67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14" xfId="0" applyFont="1" applyFill="1" applyBorder="1" applyAlignment="1">
      <alignment horizontal="center"/>
    </xf>
    <xf numFmtId="0" fontId="30" fillId="36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horizontal="left"/>
    </xf>
    <xf numFmtId="49" fontId="0" fillId="36" borderId="14" xfId="0" applyNumberFormat="1" applyFont="1" applyFill="1" applyBorder="1" applyAlignment="1" quotePrefix="1">
      <alignment horizontal="center"/>
    </xf>
    <xf numFmtId="0" fontId="0" fillId="36" borderId="14" xfId="0" applyNumberFormat="1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68" fontId="30" fillId="0" borderId="25" xfId="0" applyNumberFormat="1" applyFont="1" applyFill="1" applyBorder="1" applyAlignment="1">
      <alignment horizontal="right" vertical="center" wrapText="1"/>
    </xf>
    <xf numFmtId="168" fontId="32" fillId="0" borderId="14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 wrapText="1"/>
    </xf>
    <xf numFmtId="0" fontId="30" fillId="0" borderId="25" xfId="0" applyFont="1" applyBorder="1" applyAlignment="1">
      <alignment/>
    </xf>
    <xf numFmtId="0" fontId="30" fillId="0" borderId="2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/>
    </xf>
    <xf numFmtId="0" fontId="30" fillId="0" borderId="17" xfId="0" applyNumberFormat="1" applyFont="1" applyFill="1" applyBorder="1" applyAlignment="1">
      <alignment/>
    </xf>
    <xf numFmtId="44" fontId="32" fillId="0" borderId="14" xfId="0" applyNumberFormat="1" applyFont="1" applyFill="1" applyBorder="1" applyAlignment="1">
      <alignment/>
    </xf>
    <xf numFmtId="0" fontId="30" fillId="0" borderId="25" xfId="0" applyFont="1" applyBorder="1" applyAlignment="1">
      <alignment horizontal="center"/>
    </xf>
    <xf numFmtId="44" fontId="1" fillId="0" borderId="14" xfId="0" applyNumberFormat="1" applyFont="1" applyFill="1" applyBorder="1" applyAlignment="1">
      <alignment/>
    </xf>
    <xf numFmtId="168" fontId="36" fillId="0" borderId="14" xfId="0" applyNumberFormat="1" applyFont="1" applyFill="1" applyBorder="1" applyAlignment="1">
      <alignment vertical="center" wrapText="1"/>
    </xf>
    <xf numFmtId="0" fontId="30" fillId="36" borderId="14" xfId="0" applyFont="1" applyFill="1" applyBorder="1" applyAlignment="1">
      <alignment horizontal="left"/>
    </xf>
    <xf numFmtId="49" fontId="30" fillId="36" borderId="14" xfId="0" applyNumberFormat="1" applyFont="1" applyFill="1" applyBorder="1" applyAlignment="1">
      <alignment horizontal="center"/>
    </xf>
    <xf numFmtId="49" fontId="30" fillId="36" borderId="14" xfId="0" applyNumberFormat="1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wrapText="1"/>
    </xf>
    <xf numFmtId="0" fontId="30" fillId="36" borderId="32" xfId="0" applyFont="1" applyFill="1" applyBorder="1" applyAlignment="1">
      <alignment horizontal="left" vertical="center"/>
    </xf>
    <xf numFmtId="0" fontId="30" fillId="36" borderId="32" xfId="0" applyFont="1" applyFill="1" applyBorder="1" applyAlignment="1">
      <alignment horizontal="left" vertical="center" wrapText="1"/>
    </xf>
    <xf numFmtId="49" fontId="30" fillId="36" borderId="14" xfId="0" applyNumberFormat="1" applyFont="1" applyFill="1" applyBorder="1" applyAlignment="1">
      <alignment horizontal="center" vertical="center" wrapText="1"/>
    </xf>
    <xf numFmtId="0" fontId="30" fillId="36" borderId="32" xfId="0" applyFont="1" applyFill="1" applyBorder="1" applyAlignment="1">
      <alignment horizontal="left"/>
    </xf>
    <xf numFmtId="49" fontId="30" fillId="36" borderId="14" xfId="0" applyNumberFormat="1" applyFont="1" applyFill="1" applyBorder="1" applyAlignment="1" quotePrefix="1">
      <alignment horizontal="center"/>
    </xf>
    <xf numFmtId="0" fontId="30" fillId="36" borderId="14" xfId="0" applyNumberFormat="1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 wrapText="1"/>
    </xf>
    <xf numFmtId="168" fontId="0" fillId="34" borderId="14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37" fillId="0" borderId="14" xfId="0" applyFont="1" applyBorder="1" applyAlignment="1">
      <alignment vertical="center" wrapText="1"/>
    </xf>
    <xf numFmtId="44" fontId="31" fillId="0" borderId="14" xfId="0" applyNumberFormat="1" applyFont="1" applyFill="1" applyBorder="1" applyAlignment="1">
      <alignment horizontal="center" vertical="center" wrapText="1"/>
    </xf>
    <xf numFmtId="0" fontId="33" fillId="0" borderId="25" xfId="44" applyFont="1" applyFill="1" applyBorder="1">
      <alignment/>
      <protection/>
    </xf>
    <xf numFmtId="0" fontId="33" fillId="0" borderId="19" xfId="44" applyFont="1" applyFill="1" applyBorder="1" applyAlignment="1">
      <alignment horizontal="center" vertical="center"/>
      <protection/>
    </xf>
    <xf numFmtId="0" fontId="33" fillId="0" borderId="33" xfId="44" applyFont="1" applyFill="1" applyBorder="1" applyAlignment="1">
      <alignment horizontal="center" vertical="center"/>
      <protection/>
    </xf>
    <xf numFmtId="0" fontId="33" fillId="0" borderId="20" xfId="44" applyFont="1" applyFill="1" applyBorder="1" applyAlignment="1">
      <alignment horizontal="center" vertical="center"/>
      <protection/>
    </xf>
    <xf numFmtId="0" fontId="33" fillId="0" borderId="19" xfId="44" applyFont="1" applyFill="1" applyBorder="1" applyAlignment="1">
      <alignment horizontal="left" vertical="center"/>
      <protection/>
    </xf>
    <xf numFmtId="0" fontId="33" fillId="0" borderId="20" xfId="44" applyFont="1" applyFill="1" applyBorder="1" applyAlignment="1">
      <alignment horizontal="left" vertical="center"/>
      <protection/>
    </xf>
    <xf numFmtId="0" fontId="33" fillId="0" borderId="19" xfId="44" applyFont="1" applyFill="1" applyBorder="1" applyAlignment="1">
      <alignment wrapText="1"/>
      <protection/>
    </xf>
    <xf numFmtId="0" fontId="33" fillId="0" borderId="25" xfId="44" applyFont="1" applyFill="1" applyBorder="1" applyAlignment="1">
      <alignment wrapText="1"/>
      <protection/>
    </xf>
    <xf numFmtId="0" fontId="33" fillId="0" borderId="20" xfId="44" applyFont="1" applyFill="1" applyBorder="1" applyAlignment="1">
      <alignment horizontal="left"/>
      <protection/>
    </xf>
    <xf numFmtId="44" fontId="30" fillId="0" borderId="19" xfId="65" applyNumberFormat="1" applyFont="1" applyFill="1" applyBorder="1" applyAlignment="1" applyProtection="1">
      <alignment horizontal="right" vertical="center" wrapText="1"/>
      <protection/>
    </xf>
    <xf numFmtId="44" fontId="30" fillId="0" borderId="20" xfId="44" applyNumberFormat="1" applyFont="1" applyFill="1" applyBorder="1" applyAlignment="1">
      <alignment vertical="center" wrapText="1"/>
      <protection/>
    </xf>
    <xf numFmtId="44" fontId="30" fillId="0" borderId="19" xfId="44" applyNumberFormat="1" applyFont="1" applyFill="1" applyBorder="1" applyAlignment="1">
      <alignment vertical="center" wrapText="1"/>
      <protection/>
    </xf>
    <xf numFmtId="44" fontId="30" fillId="35" borderId="19" xfId="44" applyNumberFormat="1" applyFont="1" applyFill="1" applyBorder="1" applyAlignment="1">
      <alignment vertical="center" wrapText="1"/>
      <protection/>
    </xf>
    <xf numFmtId="44" fontId="30" fillId="0" borderId="19" xfId="44" applyNumberFormat="1" applyFont="1" applyFill="1" applyBorder="1" applyAlignment="1">
      <alignment vertical="center"/>
      <protection/>
    </xf>
    <xf numFmtId="44" fontId="30" fillId="0" borderId="21" xfId="44" applyNumberFormat="1" applyFont="1" applyFill="1" applyBorder="1" applyAlignment="1">
      <alignment vertical="center"/>
      <protection/>
    </xf>
    <xf numFmtId="0" fontId="29" fillId="0" borderId="14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44" fontId="30" fillId="0" borderId="20" xfId="65" applyNumberFormat="1" applyFont="1" applyFill="1" applyBorder="1" applyAlignment="1" applyProtection="1">
      <alignment horizontal="right" vertical="center" wrapText="1"/>
      <protection/>
    </xf>
    <xf numFmtId="44" fontId="1" fillId="36" borderId="14" xfId="0" applyNumberFormat="1" applyFont="1" applyFill="1" applyBorder="1" applyAlignment="1">
      <alignment horizontal="center" vertical="center" wrapText="1"/>
    </xf>
    <xf numFmtId="44" fontId="0" fillId="36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168" fontId="17" fillId="0" borderId="14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8" fontId="1" fillId="0" borderId="14" xfId="0" applyNumberFormat="1" applyFont="1" applyFill="1" applyBorder="1" applyAlignment="1">
      <alignment/>
    </xf>
    <xf numFmtId="168" fontId="32" fillId="0" borderId="19" xfId="65" applyNumberFormat="1" applyFont="1" applyFill="1" applyBorder="1" applyAlignment="1" applyProtection="1">
      <alignment horizontal="right" vertical="center"/>
      <protection/>
    </xf>
    <xf numFmtId="168" fontId="32" fillId="0" borderId="14" xfId="6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44" fontId="1" fillId="0" borderId="14" xfId="0" applyNumberFormat="1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168" fontId="0" fillId="0" borderId="14" xfId="0" applyNumberFormat="1" applyFont="1" applyBorder="1" applyAlignment="1">
      <alignment horizontal="center" wrapText="1"/>
    </xf>
    <xf numFmtId="0" fontId="0" fillId="36" borderId="14" xfId="54" applyFont="1" applyFill="1" applyBorder="1" applyAlignment="1">
      <alignment horizontal="center" vertical="center" wrapText="1"/>
      <protection/>
    </xf>
    <xf numFmtId="0" fontId="0" fillId="36" borderId="14" xfId="54" applyFont="1" applyFill="1" applyBorder="1" applyAlignment="1">
      <alignment horizontal="center" vertical="center"/>
      <protection/>
    </xf>
    <xf numFmtId="44" fontId="0" fillId="0" borderId="14" xfId="0" applyNumberFormat="1" applyFont="1" applyFill="1" applyBorder="1" applyAlignment="1">
      <alignment horizontal="center" vertical="center"/>
    </xf>
    <xf numFmtId="0" fontId="30" fillId="36" borderId="14" xfId="54" applyFont="1" applyFill="1" applyBorder="1" applyAlignment="1">
      <alignment horizontal="center" vertical="top" wrapText="1"/>
      <protection/>
    </xf>
    <xf numFmtId="0" fontId="30" fillId="36" borderId="14" xfId="54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168" fontId="1" fillId="0" borderId="36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left"/>
    </xf>
    <xf numFmtId="0" fontId="1" fillId="37" borderId="38" xfId="0" applyFont="1" applyFill="1" applyBorder="1" applyAlignment="1">
      <alignment horizontal="left"/>
    </xf>
    <xf numFmtId="0" fontId="1" fillId="37" borderId="39" xfId="0" applyFont="1" applyFill="1" applyBorder="1" applyAlignment="1">
      <alignment horizontal="left"/>
    </xf>
    <xf numFmtId="0" fontId="1" fillId="37" borderId="18" xfId="0" applyFont="1" applyFill="1" applyBorder="1" applyAlignment="1">
      <alignment horizontal="left"/>
    </xf>
    <xf numFmtId="0" fontId="1" fillId="37" borderId="37" xfId="0" applyFont="1" applyFill="1" applyBorder="1" applyAlignment="1">
      <alignment horizontal="left"/>
    </xf>
    <xf numFmtId="0" fontId="1" fillId="37" borderId="3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7" borderId="41" xfId="0" applyFont="1" applyFill="1" applyBorder="1" applyAlignment="1">
      <alignment horizontal="left" vertical="center" wrapText="1"/>
    </xf>
    <xf numFmtId="0" fontId="1" fillId="37" borderId="43" xfId="0" applyFont="1" applyFill="1" applyBorder="1" applyAlignment="1">
      <alignment horizontal="left" vertical="center" wrapText="1"/>
    </xf>
    <xf numFmtId="0" fontId="1" fillId="37" borderId="40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/>
    </xf>
    <xf numFmtId="0" fontId="1" fillId="37" borderId="32" xfId="0" applyFont="1" applyFill="1" applyBorder="1" applyAlignment="1">
      <alignment horizontal="left" vertical="center"/>
    </xf>
    <xf numFmtId="0" fontId="1" fillId="37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37" xfId="0" applyFont="1" applyFill="1" applyBorder="1" applyAlignment="1">
      <alignment horizontal="left" vertical="center" wrapText="1"/>
    </xf>
    <xf numFmtId="0" fontId="1" fillId="39" borderId="3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7" borderId="37" xfId="0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4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PageLayoutView="0" workbookViewId="0" topLeftCell="A1">
      <selection activeCell="C4" sqref="C4:C5"/>
    </sheetView>
  </sheetViews>
  <sheetFormatPr defaultColWidth="9.140625" defaultRowHeight="12.75"/>
  <cols>
    <col min="1" max="1" width="4.140625" style="1" customWidth="1"/>
    <col min="2" max="2" width="31.28125" style="1" customWidth="1"/>
    <col min="3" max="3" width="24.7109375" style="1" customWidth="1"/>
    <col min="4" max="4" width="12.421875" style="1" customWidth="1"/>
    <col min="5" max="6" width="17.140625" style="1" customWidth="1"/>
    <col min="7" max="7" width="21.00390625" style="172" customWidth="1"/>
    <col min="8" max="8" width="35.8515625" style="1" customWidth="1"/>
    <col min="9" max="9" width="34.8515625" style="1" customWidth="1"/>
    <col min="10" max="10" width="4.57421875" style="1" customWidth="1"/>
    <col min="11" max="13" width="25.421875" style="1" customWidth="1"/>
    <col min="14" max="14" width="18.7109375" style="1" customWidth="1"/>
    <col min="15" max="20" width="21.140625" style="1" customWidth="1"/>
    <col min="21" max="21" width="5.00390625" style="1" customWidth="1"/>
    <col min="22" max="24" width="16.421875" style="1" customWidth="1"/>
    <col min="25" max="25" width="15.28125" style="1" customWidth="1"/>
    <col min="26" max="26" width="15.57421875" style="1" customWidth="1"/>
    <col min="27" max="28" width="14.421875" style="1" customWidth="1"/>
    <col min="29" max="29" width="18.7109375" style="12" customWidth="1"/>
    <col min="30" max="31" width="9.140625" style="250" customWidth="1"/>
    <col min="32" max="16384" width="9.140625" style="1" customWidth="1"/>
  </cols>
  <sheetData>
    <row r="1" spans="1:21" ht="21" thickBot="1">
      <c r="A1" s="5"/>
      <c r="B1" s="6"/>
      <c r="C1" s="6"/>
      <c r="D1" s="6"/>
      <c r="E1" s="6"/>
      <c r="F1" s="6"/>
      <c r="G1" s="180"/>
      <c r="H1" s="7"/>
      <c r="I1" s="8" t="s">
        <v>0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9:28" ht="12.75">
      <c r="I2" s="1" t="s">
        <v>94</v>
      </c>
      <c r="S2" s="1" t="s">
        <v>95</v>
      </c>
      <c r="AB2" s="1" t="s">
        <v>96</v>
      </c>
    </row>
    <row r="3" spans="1:21" ht="13.5" thickBot="1">
      <c r="A3" s="3"/>
      <c r="B3" s="3" t="s">
        <v>793</v>
      </c>
      <c r="C3" s="3"/>
      <c r="D3" s="3"/>
      <c r="E3" s="3"/>
      <c r="F3" s="3"/>
      <c r="G3" s="17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9" ht="30" customHeight="1">
      <c r="A4" s="370" t="s">
        <v>1</v>
      </c>
      <c r="B4" s="348" t="s">
        <v>67</v>
      </c>
      <c r="C4" s="348" t="s">
        <v>69</v>
      </c>
      <c r="D4" s="346" t="s">
        <v>73</v>
      </c>
      <c r="E4" s="346" t="s">
        <v>85</v>
      </c>
      <c r="F4" s="348" t="s">
        <v>2</v>
      </c>
      <c r="G4" s="359" t="s">
        <v>3</v>
      </c>
      <c r="H4" s="348" t="s">
        <v>4</v>
      </c>
      <c r="I4" s="379" t="s">
        <v>5</v>
      </c>
      <c r="J4" s="370" t="s">
        <v>1</v>
      </c>
      <c r="K4" s="375" t="s">
        <v>7</v>
      </c>
      <c r="L4" s="375"/>
      <c r="M4" s="375"/>
      <c r="N4" s="370" t="s">
        <v>97</v>
      </c>
      <c r="O4" s="370" t="s">
        <v>87</v>
      </c>
      <c r="P4" s="370"/>
      <c r="Q4" s="370"/>
      <c r="R4" s="370"/>
      <c r="S4" s="370"/>
      <c r="T4" s="370"/>
      <c r="U4" s="371" t="s">
        <v>1</v>
      </c>
      <c r="V4" s="373" t="s">
        <v>83</v>
      </c>
      <c r="W4" s="373" t="s">
        <v>82</v>
      </c>
      <c r="X4" s="373" t="s">
        <v>78</v>
      </c>
      <c r="Y4" s="373" t="s">
        <v>6</v>
      </c>
      <c r="Z4" s="373" t="s">
        <v>70</v>
      </c>
      <c r="AA4" s="373" t="s">
        <v>71</v>
      </c>
      <c r="AB4" s="381" t="s">
        <v>72</v>
      </c>
      <c r="AC4" s="370" t="s">
        <v>8</v>
      </c>
    </row>
    <row r="5" spans="1:29" ht="64.5" customHeight="1">
      <c r="A5" s="349"/>
      <c r="B5" s="349"/>
      <c r="C5" s="349"/>
      <c r="D5" s="347"/>
      <c r="E5" s="347"/>
      <c r="F5" s="349"/>
      <c r="G5" s="360"/>
      <c r="H5" s="349"/>
      <c r="I5" s="380"/>
      <c r="J5" s="349"/>
      <c r="K5" s="265" t="s">
        <v>9</v>
      </c>
      <c r="L5" s="265" t="s">
        <v>10</v>
      </c>
      <c r="M5" s="265" t="s">
        <v>11</v>
      </c>
      <c r="N5" s="349"/>
      <c r="O5" s="184" t="s">
        <v>88</v>
      </c>
      <c r="P5" s="184" t="s">
        <v>89</v>
      </c>
      <c r="Q5" s="184" t="s">
        <v>90</v>
      </c>
      <c r="R5" s="184" t="s">
        <v>91</v>
      </c>
      <c r="S5" s="184" t="s">
        <v>92</v>
      </c>
      <c r="T5" s="184" t="s">
        <v>93</v>
      </c>
      <c r="U5" s="372"/>
      <c r="V5" s="374"/>
      <c r="W5" s="374"/>
      <c r="X5" s="374"/>
      <c r="Y5" s="374"/>
      <c r="Z5" s="374"/>
      <c r="AA5" s="374"/>
      <c r="AB5" s="382"/>
      <c r="AC5" s="349"/>
    </row>
    <row r="6" spans="1:29" ht="32.25" customHeight="1">
      <c r="A6" s="361" t="s">
        <v>401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3"/>
    </row>
    <row r="7" spans="1:31" s="12" customFormat="1" ht="35.25" customHeight="1">
      <c r="A7" s="190">
        <v>1</v>
      </c>
      <c r="B7" s="266" t="s">
        <v>480</v>
      </c>
      <c r="C7" s="10"/>
      <c r="D7" s="267" t="s">
        <v>163</v>
      </c>
      <c r="E7" s="10" t="s">
        <v>163</v>
      </c>
      <c r="F7" s="268">
        <v>1892</v>
      </c>
      <c r="G7" s="269"/>
      <c r="H7" s="11" t="s">
        <v>481</v>
      </c>
      <c r="I7" s="266" t="s">
        <v>476</v>
      </c>
      <c r="J7" s="10">
        <v>1</v>
      </c>
      <c r="K7" s="10" t="s">
        <v>482</v>
      </c>
      <c r="L7" s="10" t="s">
        <v>483</v>
      </c>
      <c r="M7" s="10" t="s">
        <v>484</v>
      </c>
      <c r="N7" s="10" t="s">
        <v>151</v>
      </c>
      <c r="O7" s="10" t="s">
        <v>485</v>
      </c>
      <c r="P7" s="10" t="s">
        <v>485</v>
      </c>
      <c r="Q7" s="10" t="s">
        <v>485</v>
      </c>
      <c r="R7" s="10" t="s">
        <v>485</v>
      </c>
      <c r="S7" s="10" t="s">
        <v>160</v>
      </c>
      <c r="T7" s="10" t="s">
        <v>485</v>
      </c>
      <c r="U7" s="10">
        <v>1</v>
      </c>
      <c r="V7" s="57"/>
      <c r="W7" s="90" t="s">
        <v>486</v>
      </c>
      <c r="X7" s="57"/>
      <c r="Y7" s="57"/>
      <c r="Z7" s="57"/>
      <c r="AA7" s="57"/>
      <c r="AB7" s="249"/>
      <c r="AC7" s="270">
        <f>3580*1008</f>
        <v>3608640</v>
      </c>
      <c r="AD7" s="250"/>
      <c r="AE7" s="250"/>
    </row>
    <row r="8" spans="1:31" s="12" customFormat="1" ht="24" customHeight="1">
      <c r="A8" s="18">
        <v>2</v>
      </c>
      <c r="B8" s="198" t="s">
        <v>487</v>
      </c>
      <c r="C8" s="13" t="s">
        <v>488</v>
      </c>
      <c r="D8" s="34" t="s">
        <v>163</v>
      </c>
      <c r="E8" s="13" t="s">
        <v>151</v>
      </c>
      <c r="F8" s="33">
        <v>2004</v>
      </c>
      <c r="G8" s="245">
        <v>332289.59</v>
      </c>
      <c r="H8" s="14" t="s">
        <v>489</v>
      </c>
      <c r="I8" s="198" t="s">
        <v>490</v>
      </c>
      <c r="J8" s="13">
        <v>2</v>
      </c>
      <c r="K8" s="13" t="s">
        <v>491</v>
      </c>
      <c r="L8" s="13" t="s">
        <v>149</v>
      </c>
      <c r="M8" s="13" t="s">
        <v>492</v>
      </c>
      <c r="N8" s="13" t="s">
        <v>160</v>
      </c>
      <c r="O8" s="13" t="s">
        <v>485</v>
      </c>
      <c r="P8" s="13" t="s">
        <v>485</v>
      </c>
      <c r="Q8" s="13" t="s">
        <v>485</v>
      </c>
      <c r="R8" s="13" t="s">
        <v>485</v>
      </c>
      <c r="S8" s="13" t="s">
        <v>160</v>
      </c>
      <c r="T8" s="13" t="s">
        <v>485</v>
      </c>
      <c r="U8" s="13">
        <v>2</v>
      </c>
      <c r="W8" s="14"/>
      <c r="AB8" s="248"/>
      <c r="AC8" s="246"/>
      <c r="AD8" s="250"/>
      <c r="AE8" s="250"/>
    </row>
    <row r="9" spans="1:31" s="12" customFormat="1" ht="24" customHeight="1">
      <c r="A9" s="18">
        <v>3</v>
      </c>
      <c r="B9" s="198" t="s">
        <v>487</v>
      </c>
      <c r="C9" s="13" t="s">
        <v>488</v>
      </c>
      <c r="D9" s="34" t="s">
        <v>163</v>
      </c>
      <c r="E9" s="13" t="s">
        <v>151</v>
      </c>
      <c r="F9" s="33">
        <v>2006</v>
      </c>
      <c r="G9" s="245">
        <v>125984.14</v>
      </c>
      <c r="H9" s="14" t="s">
        <v>489</v>
      </c>
      <c r="I9" s="198" t="s">
        <v>493</v>
      </c>
      <c r="J9" s="13">
        <v>3</v>
      </c>
      <c r="K9" s="13" t="s">
        <v>494</v>
      </c>
      <c r="L9" s="13" t="s">
        <v>495</v>
      </c>
      <c r="M9" s="13" t="s">
        <v>496</v>
      </c>
      <c r="N9" s="13" t="s">
        <v>160</v>
      </c>
      <c r="O9" s="13" t="s">
        <v>485</v>
      </c>
      <c r="P9" s="13" t="s">
        <v>485</v>
      </c>
      <c r="Q9" s="13" t="s">
        <v>485</v>
      </c>
      <c r="R9" s="13" t="s">
        <v>485</v>
      </c>
      <c r="S9" s="13" t="s">
        <v>160</v>
      </c>
      <c r="T9" s="13" t="s">
        <v>485</v>
      </c>
      <c r="U9" s="13">
        <v>3</v>
      </c>
      <c r="W9" s="14"/>
      <c r="AB9" s="248"/>
      <c r="AC9" s="246"/>
      <c r="AD9" s="250"/>
      <c r="AE9" s="250"/>
    </row>
    <row r="10" spans="1:31" s="12" customFormat="1" ht="24" customHeight="1">
      <c r="A10" s="18">
        <v>4</v>
      </c>
      <c r="B10" s="198" t="s">
        <v>487</v>
      </c>
      <c r="C10" s="13" t="s">
        <v>488</v>
      </c>
      <c r="D10" s="34" t="s">
        <v>163</v>
      </c>
      <c r="E10" s="13" t="s">
        <v>151</v>
      </c>
      <c r="F10" s="33">
        <v>2006</v>
      </c>
      <c r="G10" s="245">
        <v>106975.45</v>
      </c>
      <c r="H10" s="14" t="s">
        <v>489</v>
      </c>
      <c r="I10" s="198" t="s">
        <v>497</v>
      </c>
      <c r="J10" s="13">
        <v>4</v>
      </c>
      <c r="K10" s="13" t="s">
        <v>494</v>
      </c>
      <c r="L10" s="13" t="s">
        <v>495</v>
      </c>
      <c r="M10" s="13" t="s">
        <v>498</v>
      </c>
      <c r="N10" s="13" t="s">
        <v>160</v>
      </c>
      <c r="O10" s="13" t="s">
        <v>485</v>
      </c>
      <c r="P10" s="13" t="s">
        <v>485</v>
      </c>
      <c r="Q10" s="13" t="s">
        <v>485</v>
      </c>
      <c r="R10" s="13" t="s">
        <v>485</v>
      </c>
      <c r="S10" s="13" t="s">
        <v>160</v>
      </c>
      <c r="T10" s="13" t="s">
        <v>485</v>
      </c>
      <c r="U10" s="13">
        <v>4</v>
      </c>
      <c r="W10" s="14"/>
      <c r="AB10" s="248"/>
      <c r="AC10" s="246"/>
      <c r="AD10" s="250"/>
      <c r="AE10" s="250"/>
    </row>
    <row r="11" spans="1:31" s="12" customFormat="1" ht="24" customHeight="1">
      <c r="A11" s="18">
        <v>5</v>
      </c>
      <c r="B11" s="198" t="s">
        <v>499</v>
      </c>
      <c r="C11" s="13"/>
      <c r="D11" s="203" t="s">
        <v>163</v>
      </c>
      <c r="E11" s="13" t="s">
        <v>163</v>
      </c>
      <c r="F11" s="191" t="s">
        <v>500</v>
      </c>
      <c r="G11" s="245"/>
      <c r="H11" s="14" t="s">
        <v>501</v>
      </c>
      <c r="I11" s="198" t="s">
        <v>502</v>
      </c>
      <c r="J11" s="13">
        <v>5</v>
      </c>
      <c r="K11" s="13" t="s">
        <v>503</v>
      </c>
      <c r="L11" s="13" t="s">
        <v>504</v>
      </c>
      <c r="M11" s="13" t="s">
        <v>505</v>
      </c>
      <c r="N11" s="13" t="s">
        <v>160</v>
      </c>
      <c r="O11" s="13" t="s">
        <v>152</v>
      </c>
      <c r="P11" s="13"/>
      <c r="Q11" s="13"/>
      <c r="R11" s="13"/>
      <c r="S11" s="13"/>
      <c r="T11" s="13"/>
      <c r="U11" s="13">
        <v>5</v>
      </c>
      <c r="W11" s="199" t="s">
        <v>506</v>
      </c>
      <c r="AB11" s="248"/>
      <c r="AC11" s="246">
        <f>3580*42</f>
        <v>150360</v>
      </c>
      <c r="AD11" s="250"/>
      <c r="AE11" s="250"/>
    </row>
    <row r="12" spans="1:31" s="12" customFormat="1" ht="24" customHeight="1">
      <c r="A12" s="18">
        <v>6</v>
      </c>
      <c r="B12" s="198" t="s">
        <v>507</v>
      </c>
      <c r="C12" s="13"/>
      <c r="D12" s="203" t="s">
        <v>163</v>
      </c>
      <c r="E12" s="13" t="s">
        <v>151</v>
      </c>
      <c r="F12" s="191">
        <v>1979</v>
      </c>
      <c r="G12" s="245">
        <v>4107.97</v>
      </c>
      <c r="H12" s="14" t="s">
        <v>489</v>
      </c>
      <c r="I12" s="198" t="s">
        <v>508</v>
      </c>
      <c r="J12" s="13">
        <v>6</v>
      </c>
      <c r="K12" s="13" t="s">
        <v>239</v>
      </c>
      <c r="L12" s="13"/>
      <c r="M12" s="13" t="s">
        <v>509</v>
      </c>
      <c r="N12" s="13" t="s">
        <v>160</v>
      </c>
      <c r="O12" s="13" t="s">
        <v>153</v>
      </c>
      <c r="P12" s="13" t="s">
        <v>243</v>
      </c>
      <c r="Q12" s="13" t="s">
        <v>243</v>
      </c>
      <c r="R12" s="13" t="s">
        <v>243</v>
      </c>
      <c r="S12" s="13"/>
      <c r="T12" s="13" t="s">
        <v>243</v>
      </c>
      <c r="U12" s="13">
        <v>6</v>
      </c>
      <c r="W12" s="199"/>
      <c r="AB12" s="248"/>
      <c r="AC12" s="246"/>
      <c r="AD12" s="250"/>
      <c r="AE12" s="250"/>
    </row>
    <row r="13" spans="1:31" s="12" customFormat="1" ht="24" customHeight="1">
      <c r="A13" s="18">
        <v>7</v>
      </c>
      <c r="B13" s="198" t="s">
        <v>499</v>
      </c>
      <c r="C13" s="13"/>
      <c r="D13" s="203" t="s">
        <v>163</v>
      </c>
      <c r="E13" s="13" t="s">
        <v>151</v>
      </c>
      <c r="F13" s="191" t="s">
        <v>500</v>
      </c>
      <c r="G13" s="245"/>
      <c r="H13" s="14" t="s">
        <v>510</v>
      </c>
      <c r="I13" s="198" t="s">
        <v>511</v>
      </c>
      <c r="J13" s="13">
        <v>7</v>
      </c>
      <c r="K13" s="13" t="s">
        <v>239</v>
      </c>
      <c r="L13" s="13" t="s">
        <v>512</v>
      </c>
      <c r="M13" s="13" t="s">
        <v>513</v>
      </c>
      <c r="N13" s="13" t="s">
        <v>160</v>
      </c>
      <c r="O13" s="13" t="s">
        <v>152</v>
      </c>
      <c r="P13" s="13"/>
      <c r="Q13" s="13"/>
      <c r="R13" s="13"/>
      <c r="S13" s="13"/>
      <c r="T13" s="13"/>
      <c r="U13" s="13">
        <v>7</v>
      </c>
      <c r="W13" s="199" t="s">
        <v>514</v>
      </c>
      <c r="AB13" s="248"/>
      <c r="AC13" s="246">
        <f>3580*69</f>
        <v>247020</v>
      </c>
      <c r="AD13" s="250"/>
      <c r="AE13" s="250"/>
    </row>
    <row r="14" spans="1:31" s="12" customFormat="1" ht="24" customHeight="1">
      <c r="A14" s="18">
        <v>8</v>
      </c>
      <c r="B14" s="198" t="s">
        <v>507</v>
      </c>
      <c r="C14" s="13"/>
      <c r="D14" s="203" t="s">
        <v>163</v>
      </c>
      <c r="E14" s="13" t="s">
        <v>151</v>
      </c>
      <c r="F14" s="191" t="s">
        <v>500</v>
      </c>
      <c r="G14" s="245">
        <v>4114.31</v>
      </c>
      <c r="H14" s="14"/>
      <c r="I14" s="198" t="s">
        <v>515</v>
      </c>
      <c r="J14" s="13">
        <v>8</v>
      </c>
      <c r="K14" s="13" t="s">
        <v>516</v>
      </c>
      <c r="L14" s="13"/>
      <c r="M14" s="13"/>
      <c r="N14" s="13"/>
      <c r="O14" s="13"/>
      <c r="P14" s="13"/>
      <c r="Q14" s="13"/>
      <c r="R14" s="13"/>
      <c r="S14" s="13"/>
      <c r="T14" s="13"/>
      <c r="U14" s="13">
        <v>8</v>
      </c>
      <c r="W14" s="199"/>
      <c r="AB14" s="248"/>
      <c r="AC14" s="246"/>
      <c r="AD14" s="250"/>
      <c r="AE14" s="250"/>
    </row>
    <row r="15" spans="1:31" s="12" customFormat="1" ht="24" customHeight="1">
      <c r="A15" s="18">
        <v>9</v>
      </c>
      <c r="B15" s="198" t="s">
        <v>499</v>
      </c>
      <c r="C15" s="13"/>
      <c r="D15" s="200" t="s">
        <v>163</v>
      </c>
      <c r="E15" s="13" t="s">
        <v>151</v>
      </c>
      <c r="F15" s="205" t="s">
        <v>517</v>
      </c>
      <c r="G15" s="245"/>
      <c r="H15" s="14" t="s">
        <v>518</v>
      </c>
      <c r="I15" s="198" t="s">
        <v>519</v>
      </c>
      <c r="J15" s="10">
        <v>9</v>
      </c>
      <c r="K15" s="13" t="s">
        <v>239</v>
      </c>
      <c r="L15" s="13" t="s">
        <v>520</v>
      </c>
      <c r="M15" s="13" t="s">
        <v>521</v>
      </c>
      <c r="N15" s="13" t="s">
        <v>163</v>
      </c>
      <c r="O15" s="13"/>
      <c r="P15" s="13"/>
      <c r="Q15" s="13"/>
      <c r="R15" s="13"/>
      <c r="S15" s="13"/>
      <c r="T15" s="13"/>
      <c r="U15" s="13"/>
      <c r="W15" s="199" t="s">
        <v>522</v>
      </c>
      <c r="AB15" s="248"/>
      <c r="AC15" s="246">
        <f>129.2*3580</f>
        <v>462535.99999999994</v>
      </c>
      <c r="AD15" s="250"/>
      <c r="AE15" s="250"/>
    </row>
    <row r="16" spans="1:31" s="12" customFormat="1" ht="24" customHeight="1">
      <c r="A16" s="18">
        <v>10</v>
      </c>
      <c r="B16" s="198" t="s">
        <v>499</v>
      </c>
      <c r="C16" s="13"/>
      <c r="D16" s="203" t="s">
        <v>163</v>
      </c>
      <c r="E16" s="13" t="s">
        <v>151</v>
      </c>
      <c r="F16" s="191" t="s">
        <v>500</v>
      </c>
      <c r="G16" s="245">
        <v>86462.54</v>
      </c>
      <c r="H16" s="14" t="s">
        <v>523</v>
      </c>
      <c r="I16" s="198" t="s">
        <v>524</v>
      </c>
      <c r="J16" s="13">
        <v>10</v>
      </c>
      <c r="K16" s="13" t="s">
        <v>239</v>
      </c>
      <c r="L16" s="13" t="s">
        <v>525</v>
      </c>
      <c r="M16" s="13" t="s">
        <v>526</v>
      </c>
      <c r="N16" s="13" t="s">
        <v>160</v>
      </c>
      <c r="O16" s="13" t="s">
        <v>152</v>
      </c>
      <c r="P16" s="13"/>
      <c r="Q16" s="13"/>
      <c r="R16" s="13"/>
      <c r="S16" s="13"/>
      <c r="T16" s="13"/>
      <c r="U16" s="13"/>
      <c r="W16" s="199"/>
      <c r="AB16" s="248"/>
      <c r="AC16" s="246"/>
      <c r="AD16" s="250"/>
      <c r="AE16" s="250"/>
    </row>
    <row r="17" spans="1:31" s="12" customFormat="1" ht="24" customHeight="1">
      <c r="A17" s="18">
        <v>11</v>
      </c>
      <c r="B17" s="198" t="s">
        <v>499</v>
      </c>
      <c r="C17" s="13"/>
      <c r="D17" s="203" t="s">
        <v>163</v>
      </c>
      <c r="E17" s="13" t="s">
        <v>163</v>
      </c>
      <c r="F17" s="191">
        <v>1980</v>
      </c>
      <c r="G17" s="245"/>
      <c r="H17" s="14" t="s">
        <v>527</v>
      </c>
      <c r="I17" s="198" t="s">
        <v>528</v>
      </c>
      <c r="J17" s="13">
        <v>11</v>
      </c>
      <c r="K17" s="13" t="s">
        <v>529</v>
      </c>
      <c r="L17" s="13" t="s">
        <v>195</v>
      </c>
      <c r="M17" s="13" t="s">
        <v>530</v>
      </c>
      <c r="N17" s="13" t="s">
        <v>160</v>
      </c>
      <c r="O17" s="13" t="s">
        <v>152</v>
      </c>
      <c r="P17" s="13" t="s">
        <v>485</v>
      </c>
      <c r="Q17" s="13" t="s">
        <v>485</v>
      </c>
      <c r="R17" s="13" t="s">
        <v>485</v>
      </c>
      <c r="S17" s="13" t="s">
        <v>160</v>
      </c>
      <c r="T17" s="13" t="s">
        <v>485</v>
      </c>
      <c r="U17" s="13"/>
      <c r="W17" s="204" t="s">
        <v>531</v>
      </c>
      <c r="AB17" s="248"/>
      <c r="AC17" s="246">
        <f>3580*322.7</f>
        <v>1155266</v>
      </c>
      <c r="AD17" s="250"/>
      <c r="AE17" s="250"/>
    </row>
    <row r="18" spans="1:31" s="12" customFormat="1" ht="24" customHeight="1">
      <c r="A18" s="18">
        <v>12</v>
      </c>
      <c r="B18" s="198" t="s">
        <v>499</v>
      </c>
      <c r="C18" s="13"/>
      <c r="D18" s="200" t="s">
        <v>163</v>
      </c>
      <c r="E18" s="13" t="s">
        <v>151</v>
      </c>
      <c r="F18" s="205" t="s">
        <v>500</v>
      </c>
      <c r="G18" s="245"/>
      <c r="H18" s="14" t="s">
        <v>532</v>
      </c>
      <c r="I18" s="198" t="s">
        <v>533</v>
      </c>
      <c r="J18" s="13">
        <v>12</v>
      </c>
      <c r="K18" s="13" t="s">
        <v>239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204" t="s">
        <v>534</v>
      </c>
      <c r="AB18" s="248"/>
      <c r="AC18" s="246">
        <f>3580*285.6</f>
        <v>1022448.0000000001</v>
      </c>
      <c r="AD18" s="250"/>
      <c r="AE18" s="250"/>
    </row>
    <row r="19" spans="1:31" s="12" customFormat="1" ht="24" customHeight="1">
      <c r="A19" s="18">
        <v>13</v>
      </c>
      <c r="B19" s="198" t="s">
        <v>535</v>
      </c>
      <c r="C19" s="13"/>
      <c r="D19" s="200" t="s">
        <v>163</v>
      </c>
      <c r="E19" s="13" t="s">
        <v>151</v>
      </c>
      <c r="F19" s="205" t="s">
        <v>536</v>
      </c>
      <c r="G19" s="245"/>
      <c r="H19" s="14" t="s">
        <v>537</v>
      </c>
      <c r="I19" s="198" t="s">
        <v>538</v>
      </c>
      <c r="J19" s="13">
        <v>13</v>
      </c>
      <c r="K19" s="13" t="s">
        <v>539</v>
      </c>
      <c r="L19" s="13"/>
      <c r="M19" s="13" t="s">
        <v>540</v>
      </c>
      <c r="N19" s="13" t="s">
        <v>160</v>
      </c>
      <c r="O19" s="13"/>
      <c r="P19" s="13" t="s">
        <v>485</v>
      </c>
      <c r="Q19" s="13"/>
      <c r="R19" s="13"/>
      <c r="S19" s="13"/>
      <c r="T19" s="13"/>
      <c r="U19" s="13"/>
      <c r="W19" s="204" t="s">
        <v>541</v>
      </c>
      <c r="AB19" s="248"/>
      <c r="AC19" s="246">
        <f>208.1*3580</f>
        <v>744998</v>
      </c>
      <c r="AD19" s="250"/>
      <c r="AE19" s="250"/>
    </row>
    <row r="20" spans="1:31" s="12" customFormat="1" ht="24" customHeight="1">
      <c r="A20" s="18">
        <v>14</v>
      </c>
      <c r="B20" s="198" t="s">
        <v>542</v>
      </c>
      <c r="C20" s="13"/>
      <c r="D20" s="200" t="s">
        <v>163</v>
      </c>
      <c r="E20" s="13" t="s">
        <v>151</v>
      </c>
      <c r="F20" s="205" t="s">
        <v>536</v>
      </c>
      <c r="G20" s="245">
        <v>7980</v>
      </c>
      <c r="H20" s="14" t="s">
        <v>543</v>
      </c>
      <c r="I20" s="198" t="s">
        <v>544</v>
      </c>
      <c r="J20" s="13">
        <v>14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W20" s="199"/>
      <c r="AB20" s="248"/>
      <c r="AC20" s="246"/>
      <c r="AD20" s="250"/>
      <c r="AE20" s="250"/>
    </row>
    <row r="21" spans="1:31" s="12" customFormat="1" ht="24" customHeight="1">
      <c r="A21" s="18">
        <v>15</v>
      </c>
      <c r="B21" s="198" t="s">
        <v>545</v>
      </c>
      <c r="C21" s="13"/>
      <c r="D21" s="200" t="s">
        <v>163</v>
      </c>
      <c r="E21" s="13" t="s">
        <v>151</v>
      </c>
      <c r="F21" s="205" t="s">
        <v>536</v>
      </c>
      <c r="G21" s="245">
        <v>118640</v>
      </c>
      <c r="H21" s="14" t="s">
        <v>546</v>
      </c>
      <c r="I21" s="198" t="s">
        <v>547</v>
      </c>
      <c r="J21" s="13">
        <v>15</v>
      </c>
      <c r="K21" s="13" t="s">
        <v>548</v>
      </c>
      <c r="L21" s="13" t="s">
        <v>549</v>
      </c>
      <c r="M21" s="13" t="s">
        <v>550</v>
      </c>
      <c r="N21" s="13" t="s">
        <v>160</v>
      </c>
      <c r="O21" s="13" t="s">
        <v>152</v>
      </c>
      <c r="P21" s="13"/>
      <c r="Q21" s="13"/>
      <c r="R21" s="13"/>
      <c r="S21" s="13"/>
      <c r="T21" s="13"/>
      <c r="U21" s="13"/>
      <c r="W21" s="199"/>
      <c r="AB21" s="248"/>
      <c r="AC21" s="246"/>
      <c r="AD21" s="250"/>
      <c r="AE21" s="250"/>
    </row>
    <row r="22" spans="1:31" s="12" customFormat="1" ht="24" customHeight="1">
      <c r="A22" s="18">
        <v>16</v>
      </c>
      <c r="B22" s="198" t="s">
        <v>551</v>
      </c>
      <c r="C22" s="13"/>
      <c r="D22" s="200" t="s">
        <v>163</v>
      </c>
      <c r="E22" s="13" t="s">
        <v>151</v>
      </c>
      <c r="F22" s="205" t="s">
        <v>536</v>
      </c>
      <c r="G22" s="245">
        <v>32070</v>
      </c>
      <c r="H22" s="14"/>
      <c r="I22" s="198" t="s">
        <v>552</v>
      </c>
      <c r="J22" s="13">
        <v>16</v>
      </c>
      <c r="K22" s="13" t="s">
        <v>553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W22" s="199"/>
      <c r="AB22" s="248"/>
      <c r="AC22" s="246"/>
      <c r="AD22" s="250"/>
      <c r="AE22" s="250"/>
    </row>
    <row r="23" spans="1:31" s="12" customFormat="1" ht="24" customHeight="1">
      <c r="A23" s="18">
        <v>17</v>
      </c>
      <c r="B23" s="198" t="s">
        <v>554</v>
      </c>
      <c r="C23" s="13"/>
      <c r="D23" s="200" t="s">
        <v>163</v>
      </c>
      <c r="E23" s="13" t="s">
        <v>151</v>
      </c>
      <c r="F23" s="205">
        <v>2003</v>
      </c>
      <c r="G23" s="245">
        <v>36316.5</v>
      </c>
      <c r="H23" s="14"/>
      <c r="I23" s="198" t="s">
        <v>555</v>
      </c>
      <c r="J23" s="10">
        <v>17</v>
      </c>
      <c r="K23" s="13" t="s">
        <v>556</v>
      </c>
      <c r="L23" s="13"/>
      <c r="M23" s="13"/>
      <c r="N23" s="13" t="s">
        <v>160</v>
      </c>
      <c r="O23" s="13" t="s">
        <v>152</v>
      </c>
      <c r="P23" s="13"/>
      <c r="Q23" s="13" t="s">
        <v>152</v>
      </c>
      <c r="R23" s="13" t="s">
        <v>160</v>
      </c>
      <c r="S23" s="13"/>
      <c r="T23" s="13"/>
      <c r="U23" s="13"/>
      <c r="W23" s="199"/>
      <c r="AB23" s="248"/>
      <c r="AC23" s="246"/>
      <c r="AD23" s="250"/>
      <c r="AE23" s="250"/>
    </row>
    <row r="24" spans="1:31" s="12" customFormat="1" ht="24" customHeight="1">
      <c r="A24" s="18">
        <v>18</v>
      </c>
      <c r="B24" s="198" t="s">
        <v>557</v>
      </c>
      <c r="C24" s="13"/>
      <c r="D24" s="200" t="s">
        <v>163</v>
      </c>
      <c r="E24" s="13" t="s">
        <v>163</v>
      </c>
      <c r="F24" s="205">
        <v>1920</v>
      </c>
      <c r="G24" s="245"/>
      <c r="H24" s="14" t="s">
        <v>558</v>
      </c>
      <c r="I24" s="198" t="s">
        <v>191</v>
      </c>
      <c r="J24" s="13">
        <v>18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W24" s="204" t="s">
        <v>559</v>
      </c>
      <c r="AB24" s="248"/>
      <c r="AC24" s="246">
        <f>507*3580</f>
        <v>1815060</v>
      </c>
      <c r="AD24" s="250"/>
      <c r="AE24" s="250"/>
    </row>
    <row r="25" spans="1:31" s="12" customFormat="1" ht="24" customHeight="1">
      <c r="A25" s="18">
        <v>19</v>
      </c>
      <c r="B25" s="198" t="s">
        <v>560</v>
      </c>
      <c r="C25" s="13"/>
      <c r="D25" s="200" t="s">
        <v>163</v>
      </c>
      <c r="E25" s="13" t="s">
        <v>163</v>
      </c>
      <c r="F25" s="205" t="s">
        <v>561</v>
      </c>
      <c r="G25" s="245"/>
      <c r="H25" s="14"/>
      <c r="I25" s="198" t="s">
        <v>562</v>
      </c>
      <c r="J25" s="13">
        <v>19</v>
      </c>
      <c r="K25" s="13" t="s">
        <v>563</v>
      </c>
      <c r="L25" s="13" t="s">
        <v>564</v>
      </c>
      <c r="M25" s="13" t="s">
        <v>565</v>
      </c>
      <c r="N25" s="13" t="s">
        <v>160</v>
      </c>
      <c r="O25" s="13" t="s">
        <v>485</v>
      </c>
      <c r="P25" s="13" t="s">
        <v>485</v>
      </c>
      <c r="Q25" s="13" t="s">
        <v>566</v>
      </c>
      <c r="R25" s="13" t="s">
        <v>485</v>
      </c>
      <c r="S25" s="13" t="s">
        <v>160</v>
      </c>
      <c r="T25" s="13" t="s">
        <v>160</v>
      </c>
      <c r="U25" s="13"/>
      <c r="W25" s="199" t="s">
        <v>567</v>
      </c>
      <c r="AB25" s="248"/>
      <c r="AC25" s="246">
        <f>139.83*3580</f>
        <v>500591.4</v>
      </c>
      <c r="AD25" s="250"/>
      <c r="AE25" s="250"/>
    </row>
    <row r="26" spans="1:31" s="12" customFormat="1" ht="24" customHeight="1">
      <c r="A26" s="18">
        <v>20</v>
      </c>
      <c r="B26" s="198" t="s">
        <v>568</v>
      </c>
      <c r="C26" s="13"/>
      <c r="D26" s="200" t="s">
        <v>163</v>
      </c>
      <c r="E26" s="13" t="s">
        <v>163</v>
      </c>
      <c r="F26" s="205">
        <v>1920</v>
      </c>
      <c r="G26" s="245"/>
      <c r="H26" s="14" t="s">
        <v>569</v>
      </c>
      <c r="I26" s="198" t="s">
        <v>478</v>
      </c>
      <c r="J26" s="13">
        <v>20</v>
      </c>
      <c r="K26" s="13" t="s">
        <v>539</v>
      </c>
      <c r="L26" s="13" t="s">
        <v>570</v>
      </c>
      <c r="M26" s="13" t="s">
        <v>571</v>
      </c>
      <c r="N26" s="13" t="s">
        <v>151</v>
      </c>
      <c r="O26" s="13" t="s">
        <v>152</v>
      </c>
      <c r="P26" s="13" t="s">
        <v>485</v>
      </c>
      <c r="Q26" s="13" t="s">
        <v>485</v>
      </c>
      <c r="R26" s="13" t="s">
        <v>243</v>
      </c>
      <c r="S26" s="13" t="s">
        <v>160</v>
      </c>
      <c r="T26" s="13" t="s">
        <v>485</v>
      </c>
      <c r="U26" s="13"/>
      <c r="W26" s="204" t="s">
        <v>572</v>
      </c>
      <c r="AB26" s="248"/>
      <c r="AC26" s="246">
        <f>340.2*3580</f>
        <v>1217916</v>
      </c>
      <c r="AD26" s="250"/>
      <c r="AE26" s="250"/>
    </row>
    <row r="27" spans="1:31" s="12" customFormat="1" ht="24" customHeight="1">
      <c r="A27" s="18">
        <v>21</v>
      </c>
      <c r="B27" s="198" t="s">
        <v>573</v>
      </c>
      <c r="C27" s="13" t="s">
        <v>488</v>
      </c>
      <c r="D27" s="200" t="s">
        <v>163</v>
      </c>
      <c r="E27" s="13" t="s">
        <v>151</v>
      </c>
      <c r="F27" s="205">
        <v>2008</v>
      </c>
      <c r="G27" s="245">
        <v>658070.1</v>
      </c>
      <c r="H27" s="14" t="s">
        <v>574</v>
      </c>
      <c r="I27" s="198" t="s">
        <v>575</v>
      </c>
      <c r="J27" s="13">
        <v>21</v>
      </c>
      <c r="K27" s="13" t="s">
        <v>491</v>
      </c>
      <c r="L27" s="13" t="s">
        <v>259</v>
      </c>
      <c r="M27" s="13" t="s">
        <v>576</v>
      </c>
      <c r="N27" s="13"/>
      <c r="O27" s="13"/>
      <c r="P27" s="13"/>
      <c r="Q27" s="13"/>
      <c r="R27" s="13"/>
      <c r="S27" s="13"/>
      <c r="T27" s="13"/>
      <c r="U27" s="13"/>
      <c r="W27" s="199"/>
      <c r="AB27" s="248"/>
      <c r="AC27" s="246"/>
      <c r="AD27" s="250"/>
      <c r="AE27" s="250"/>
    </row>
    <row r="28" spans="1:31" s="12" customFormat="1" ht="24" customHeight="1">
      <c r="A28" s="18">
        <v>22</v>
      </c>
      <c r="B28" s="198" t="s">
        <v>577</v>
      </c>
      <c r="C28" s="13" t="s">
        <v>578</v>
      </c>
      <c r="D28" s="200" t="s">
        <v>163</v>
      </c>
      <c r="E28" s="13" t="s">
        <v>151</v>
      </c>
      <c r="F28" s="205">
        <v>1980</v>
      </c>
      <c r="G28" s="245"/>
      <c r="H28" s="14" t="s">
        <v>574</v>
      </c>
      <c r="I28" s="198" t="s">
        <v>579</v>
      </c>
      <c r="J28" s="13">
        <v>22</v>
      </c>
      <c r="K28" s="13" t="s">
        <v>580</v>
      </c>
      <c r="L28" s="13"/>
      <c r="M28" s="13" t="s">
        <v>581</v>
      </c>
      <c r="N28" s="13" t="s">
        <v>160</v>
      </c>
      <c r="O28" s="13" t="s">
        <v>153</v>
      </c>
      <c r="P28" s="13" t="s">
        <v>160</v>
      </c>
      <c r="Q28" s="13" t="s">
        <v>160</v>
      </c>
      <c r="R28" s="13" t="s">
        <v>160</v>
      </c>
      <c r="S28" s="13" t="s">
        <v>160</v>
      </c>
      <c r="T28" s="13" t="s">
        <v>153</v>
      </c>
      <c r="U28" s="13"/>
      <c r="W28" s="199" t="s">
        <v>582</v>
      </c>
      <c r="AB28" s="248"/>
      <c r="AC28" s="246">
        <f>142.5*3580</f>
        <v>510150</v>
      </c>
      <c r="AD28" s="250"/>
      <c r="AE28" s="250"/>
    </row>
    <row r="29" spans="1:31" s="12" customFormat="1" ht="24" customHeight="1">
      <c r="A29" s="18">
        <v>23</v>
      </c>
      <c r="B29" s="85" t="s">
        <v>583</v>
      </c>
      <c r="C29" s="13"/>
      <c r="D29" s="200"/>
      <c r="E29" s="13" t="s">
        <v>151</v>
      </c>
      <c r="F29" s="205">
        <v>2010</v>
      </c>
      <c r="G29" s="99">
        <v>15000</v>
      </c>
      <c r="H29" s="14" t="s">
        <v>516</v>
      </c>
      <c r="I29" s="100" t="s">
        <v>584</v>
      </c>
      <c r="J29" s="13">
        <v>23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W29" s="199"/>
      <c r="AB29" s="248"/>
      <c r="AC29" s="247"/>
      <c r="AD29" s="250"/>
      <c r="AE29" s="250"/>
    </row>
    <row r="30" spans="1:31" s="12" customFormat="1" ht="24" customHeight="1">
      <c r="A30" s="18">
        <v>24</v>
      </c>
      <c r="B30" s="201" t="s">
        <v>585</v>
      </c>
      <c r="C30" s="13" t="s">
        <v>586</v>
      </c>
      <c r="D30" s="200" t="s">
        <v>163</v>
      </c>
      <c r="E30" s="13" t="s">
        <v>163</v>
      </c>
      <c r="F30" s="205" t="s">
        <v>587</v>
      </c>
      <c r="G30" s="202">
        <v>51072</v>
      </c>
      <c r="H30" s="14"/>
      <c r="I30" s="201" t="s">
        <v>588</v>
      </c>
      <c r="J30" s="13">
        <v>24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W30" s="199"/>
      <c r="AB30" s="248"/>
      <c r="AC30" s="247"/>
      <c r="AD30" s="250"/>
      <c r="AE30" s="250"/>
    </row>
    <row r="31" spans="1:31" s="12" customFormat="1" ht="24" customHeight="1">
      <c r="A31" s="18">
        <v>25</v>
      </c>
      <c r="B31" s="201" t="s">
        <v>589</v>
      </c>
      <c r="C31" s="13"/>
      <c r="D31" s="18"/>
      <c r="E31" s="13"/>
      <c r="F31" s="18"/>
      <c r="G31" s="167"/>
      <c r="H31" s="14"/>
      <c r="I31" s="199" t="s">
        <v>218</v>
      </c>
      <c r="J31" s="13">
        <v>25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W31" s="199"/>
      <c r="AB31" s="248"/>
      <c r="AC31" s="247"/>
      <c r="AD31" s="250"/>
      <c r="AE31" s="250"/>
    </row>
    <row r="32" spans="1:31" s="12" customFormat="1" ht="24" customHeight="1">
      <c r="A32" s="18">
        <v>26</v>
      </c>
      <c r="B32" s="201" t="s">
        <v>590</v>
      </c>
      <c r="C32" s="13"/>
      <c r="D32" s="18"/>
      <c r="E32" s="13"/>
      <c r="F32" s="18"/>
      <c r="G32" s="167"/>
      <c r="H32" s="14"/>
      <c r="I32" s="199" t="s">
        <v>591</v>
      </c>
      <c r="J32" s="13">
        <v>26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W32" s="199"/>
      <c r="AB32" s="248"/>
      <c r="AC32" s="247"/>
      <c r="AD32" s="250"/>
      <c r="AE32" s="250"/>
    </row>
    <row r="33" spans="1:31" s="12" customFormat="1" ht="24" customHeight="1">
      <c r="A33" s="18">
        <v>27</v>
      </c>
      <c r="B33" s="201" t="s">
        <v>590</v>
      </c>
      <c r="C33" s="13"/>
      <c r="D33" s="18"/>
      <c r="E33" s="13"/>
      <c r="F33" s="18"/>
      <c r="G33" s="167"/>
      <c r="H33" s="14"/>
      <c r="I33" s="199" t="s">
        <v>592</v>
      </c>
      <c r="J33" s="13">
        <v>27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W33" s="199"/>
      <c r="AB33" s="248"/>
      <c r="AC33" s="247"/>
      <c r="AD33" s="250"/>
      <c r="AE33" s="250"/>
    </row>
    <row r="34" spans="1:31" s="12" customFormat="1" ht="24" customHeight="1">
      <c r="A34" s="18">
        <v>28</v>
      </c>
      <c r="B34" s="201" t="s">
        <v>590</v>
      </c>
      <c r="C34" s="13"/>
      <c r="D34" s="18"/>
      <c r="E34" s="13"/>
      <c r="F34" s="18"/>
      <c r="G34" s="167"/>
      <c r="H34" s="14"/>
      <c r="I34" s="199" t="s">
        <v>593</v>
      </c>
      <c r="J34" s="13">
        <v>28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W34" s="199"/>
      <c r="AB34" s="248"/>
      <c r="AC34" s="247"/>
      <c r="AD34" s="250"/>
      <c r="AE34" s="250"/>
    </row>
    <row r="35" spans="1:31" s="12" customFormat="1" ht="24" customHeight="1">
      <c r="A35" s="18">
        <v>29</v>
      </c>
      <c r="B35" s="201" t="s">
        <v>590</v>
      </c>
      <c r="C35" s="13"/>
      <c r="D35" s="18"/>
      <c r="E35" s="13"/>
      <c r="F35" s="18"/>
      <c r="G35" s="167"/>
      <c r="H35" s="14"/>
      <c r="I35" s="199" t="s">
        <v>493</v>
      </c>
      <c r="J35" s="13">
        <v>29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W35" s="199"/>
      <c r="AB35" s="248"/>
      <c r="AC35" s="247"/>
      <c r="AD35" s="250"/>
      <c r="AE35" s="250"/>
    </row>
    <row r="36" spans="1:31" s="12" customFormat="1" ht="24" customHeight="1">
      <c r="A36" s="18">
        <v>30</v>
      </c>
      <c r="B36" s="201" t="s">
        <v>590</v>
      </c>
      <c r="C36" s="13"/>
      <c r="D36" s="18"/>
      <c r="E36" s="13"/>
      <c r="F36" s="18"/>
      <c r="G36" s="167"/>
      <c r="H36" s="14"/>
      <c r="I36" s="199" t="s">
        <v>594</v>
      </c>
      <c r="J36" s="13">
        <v>30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W36" s="199"/>
      <c r="AB36" s="248"/>
      <c r="AC36" s="247"/>
      <c r="AD36" s="250"/>
      <c r="AE36" s="250"/>
    </row>
    <row r="37" spans="1:31" s="12" customFormat="1" ht="24" customHeight="1">
      <c r="A37" s="18">
        <v>31</v>
      </c>
      <c r="B37" s="201" t="s">
        <v>595</v>
      </c>
      <c r="C37" s="13"/>
      <c r="D37" s="18"/>
      <c r="E37" s="13"/>
      <c r="F37" s="18"/>
      <c r="G37" s="167"/>
      <c r="H37" s="14"/>
      <c r="I37" s="199" t="s">
        <v>596</v>
      </c>
      <c r="J37" s="10">
        <v>31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W37" s="199"/>
      <c r="AB37" s="248"/>
      <c r="AC37" s="247"/>
      <c r="AD37" s="250"/>
      <c r="AE37" s="250"/>
    </row>
    <row r="38" spans="1:31" s="12" customFormat="1" ht="24" customHeight="1">
      <c r="A38" s="18">
        <v>32</v>
      </c>
      <c r="B38" s="201" t="s">
        <v>590</v>
      </c>
      <c r="C38" s="13"/>
      <c r="D38" s="18"/>
      <c r="E38" s="13"/>
      <c r="F38" s="18"/>
      <c r="G38" s="167"/>
      <c r="H38" s="14"/>
      <c r="I38" s="199" t="s">
        <v>584</v>
      </c>
      <c r="J38" s="13">
        <v>32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9</v>
      </c>
      <c r="W38" s="199"/>
      <c r="AB38" s="248"/>
      <c r="AC38" s="247"/>
      <c r="AD38" s="250"/>
      <c r="AE38" s="250"/>
    </row>
    <row r="39" spans="1:31" s="12" customFormat="1" ht="24" customHeight="1">
      <c r="A39" s="18">
        <v>33</v>
      </c>
      <c r="B39" s="201" t="s">
        <v>597</v>
      </c>
      <c r="C39" s="13"/>
      <c r="D39" s="18"/>
      <c r="E39" s="13"/>
      <c r="F39" s="18"/>
      <c r="G39" s="167"/>
      <c r="H39" s="14"/>
      <c r="I39" s="199" t="s">
        <v>598</v>
      </c>
      <c r="J39" s="13">
        <v>33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v>10</v>
      </c>
      <c r="W39" s="199"/>
      <c r="AB39" s="248"/>
      <c r="AC39" s="247"/>
      <c r="AD39" s="250"/>
      <c r="AE39" s="250"/>
    </row>
    <row r="40" spans="1:31" s="12" customFormat="1" ht="24" customHeight="1">
      <c r="A40" s="18">
        <v>34</v>
      </c>
      <c r="B40" s="201" t="s">
        <v>589</v>
      </c>
      <c r="C40" s="13"/>
      <c r="D40" s="18"/>
      <c r="E40" s="13"/>
      <c r="F40" s="18"/>
      <c r="G40" s="167"/>
      <c r="H40" s="14"/>
      <c r="I40" s="199" t="s">
        <v>599</v>
      </c>
      <c r="J40" s="13">
        <v>34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v>11</v>
      </c>
      <c r="W40" s="199"/>
      <c r="AB40" s="248"/>
      <c r="AC40" s="247"/>
      <c r="AD40" s="250"/>
      <c r="AE40" s="250"/>
    </row>
    <row r="41" spans="1:31" s="12" customFormat="1" ht="24" customHeight="1">
      <c r="A41" s="18">
        <v>35</v>
      </c>
      <c r="B41" s="201" t="s">
        <v>600</v>
      </c>
      <c r="C41" s="13"/>
      <c r="D41" s="18"/>
      <c r="E41" s="13"/>
      <c r="F41" s="18"/>
      <c r="G41" s="167"/>
      <c r="H41" s="14"/>
      <c r="I41" s="199" t="s">
        <v>519</v>
      </c>
      <c r="J41" s="13">
        <v>35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W41" s="199"/>
      <c r="AB41" s="248"/>
      <c r="AC41" s="247"/>
      <c r="AD41" s="250"/>
      <c r="AE41" s="250"/>
    </row>
    <row r="42" spans="1:31" s="12" customFormat="1" ht="24" customHeight="1">
      <c r="A42" s="18">
        <v>36</v>
      </c>
      <c r="B42" s="201" t="s">
        <v>590</v>
      </c>
      <c r="C42" s="13"/>
      <c r="D42" s="18"/>
      <c r="E42" s="13"/>
      <c r="F42" s="18"/>
      <c r="G42" s="167"/>
      <c r="H42" s="14"/>
      <c r="I42" s="199" t="s">
        <v>601</v>
      </c>
      <c r="J42" s="13">
        <v>36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W42" s="199"/>
      <c r="AB42" s="248"/>
      <c r="AC42" s="247"/>
      <c r="AD42" s="250"/>
      <c r="AE42" s="250"/>
    </row>
    <row r="43" spans="1:31" s="12" customFormat="1" ht="24" customHeight="1">
      <c r="A43" s="18">
        <v>37</v>
      </c>
      <c r="B43" s="201" t="s">
        <v>602</v>
      </c>
      <c r="C43" s="13"/>
      <c r="D43" s="18"/>
      <c r="E43" s="13"/>
      <c r="F43" s="18"/>
      <c r="G43" s="167"/>
      <c r="H43" s="14"/>
      <c r="I43" s="199" t="s">
        <v>603</v>
      </c>
      <c r="J43" s="13">
        <v>37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W43" s="199"/>
      <c r="AB43" s="248"/>
      <c r="AC43" s="247"/>
      <c r="AD43" s="250"/>
      <c r="AE43" s="250"/>
    </row>
    <row r="44" spans="1:31" s="12" customFormat="1" ht="24" customHeight="1">
      <c r="A44" s="18">
        <v>38</v>
      </c>
      <c r="B44" s="201" t="s">
        <v>604</v>
      </c>
      <c r="C44" s="13"/>
      <c r="D44" s="18"/>
      <c r="E44" s="13"/>
      <c r="F44" s="18"/>
      <c r="G44" s="167"/>
      <c r="H44" s="14"/>
      <c r="I44" s="199" t="s">
        <v>605</v>
      </c>
      <c r="J44" s="13">
        <v>38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W44" s="199"/>
      <c r="AB44" s="248"/>
      <c r="AC44" s="247"/>
      <c r="AD44" s="250"/>
      <c r="AE44" s="250"/>
    </row>
    <row r="45" spans="1:31" s="12" customFormat="1" ht="24" customHeight="1">
      <c r="A45" s="18">
        <v>39</v>
      </c>
      <c r="B45" s="201" t="s">
        <v>590</v>
      </c>
      <c r="C45" s="13"/>
      <c r="D45" s="18"/>
      <c r="E45" s="13"/>
      <c r="F45" s="18"/>
      <c r="G45" s="167"/>
      <c r="H45" s="14"/>
      <c r="I45" s="199" t="s">
        <v>606</v>
      </c>
      <c r="J45" s="13">
        <v>39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W45" s="199"/>
      <c r="AB45" s="248"/>
      <c r="AC45" s="247"/>
      <c r="AD45" s="250"/>
      <c r="AE45" s="250"/>
    </row>
    <row r="46" spans="1:31" s="12" customFormat="1" ht="24" customHeight="1">
      <c r="A46" s="18">
        <v>40</v>
      </c>
      <c r="B46" s="201" t="s">
        <v>607</v>
      </c>
      <c r="C46" s="13"/>
      <c r="D46" s="18"/>
      <c r="E46" s="13"/>
      <c r="F46" s="18"/>
      <c r="G46" s="167"/>
      <c r="H46" s="14"/>
      <c r="I46" s="199" t="s">
        <v>608</v>
      </c>
      <c r="J46" s="13">
        <v>40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W46" s="199"/>
      <c r="AB46" s="248"/>
      <c r="AC46" s="247"/>
      <c r="AD46" s="250"/>
      <c r="AE46" s="250"/>
    </row>
    <row r="47" spans="1:31" s="12" customFormat="1" ht="24" customHeight="1">
      <c r="A47" s="18">
        <v>41</v>
      </c>
      <c r="B47" s="201" t="s">
        <v>609</v>
      </c>
      <c r="C47" s="13"/>
      <c r="D47" s="18"/>
      <c r="E47" s="13"/>
      <c r="F47" s="18"/>
      <c r="G47" s="167"/>
      <c r="H47" s="14"/>
      <c r="I47" s="199" t="s">
        <v>610</v>
      </c>
      <c r="J47" s="13">
        <v>41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W47" s="199"/>
      <c r="AB47" s="248"/>
      <c r="AC47" s="247"/>
      <c r="AD47" s="250"/>
      <c r="AE47" s="250"/>
    </row>
    <row r="48" spans="1:31" s="12" customFormat="1" ht="24" customHeight="1">
      <c r="A48" s="18">
        <v>42</v>
      </c>
      <c r="B48" s="201" t="s">
        <v>611</v>
      </c>
      <c r="C48" s="13"/>
      <c r="D48" s="18"/>
      <c r="E48" s="13"/>
      <c r="F48" s="18"/>
      <c r="G48" s="167"/>
      <c r="H48" s="14"/>
      <c r="I48" s="199" t="s">
        <v>612</v>
      </c>
      <c r="J48" s="13">
        <v>42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W48" s="199"/>
      <c r="AB48" s="248"/>
      <c r="AC48" s="247"/>
      <c r="AD48" s="250"/>
      <c r="AE48" s="250"/>
    </row>
    <row r="49" spans="1:31" s="12" customFormat="1" ht="24" customHeight="1">
      <c r="A49" s="18">
        <v>43</v>
      </c>
      <c r="B49" s="201" t="s">
        <v>607</v>
      </c>
      <c r="C49" s="13"/>
      <c r="D49" s="18"/>
      <c r="E49" s="13"/>
      <c r="F49" s="18"/>
      <c r="G49" s="167"/>
      <c r="H49" s="14"/>
      <c r="I49" s="199" t="s">
        <v>219</v>
      </c>
      <c r="J49" s="13">
        <v>43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W49" s="199"/>
      <c r="AB49" s="248"/>
      <c r="AC49" s="247"/>
      <c r="AD49" s="250"/>
      <c r="AE49" s="250"/>
    </row>
    <row r="50" spans="1:31" s="12" customFormat="1" ht="24" customHeight="1">
      <c r="A50" s="18">
        <v>44</v>
      </c>
      <c r="B50" s="201" t="s">
        <v>607</v>
      </c>
      <c r="C50" s="13"/>
      <c r="D50" s="18"/>
      <c r="E50" s="13"/>
      <c r="F50" s="18"/>
      <c r="G50" s="167"/>
      <c r="H50" s="14"/>
      <c r="I50" s="199" t="s">
        <v>613</v>
      </c>
      <c r="J50" s="13">
        <v>44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W50" s="199"/>
      <c r="AB50" s="248"/>
      <c r="AC50" s="247"/>
      <c r="AD50" s="250"/>
      <c r="AE50" s="250"/>
    </row>
    <row r="51" spans="1:31" s="12" customFormat="1" ht="24" customHeight="1">
      <c r="A51" s="18">
        <v>45</v>
      </c>
      <c r="B51" s="201" t="s">
        <v>607</v>
      </c>
      <c r="C51" s="13"/>
      <c r="D51" s="18"/>
      <c r="E51" s="13"/>
      <c r="F51" s="18"/>
      <c r="G51" s="167"/>
      <c r="H51" s="14"/>
      <c r="I51" s="199" t="s">
        <v>614</v>
      </c>
      <c r="J51" s="13">
        <v>45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W51" s="199"/>
      <c r="AB51" s="248"/>
      <c r="AC51" s="247"/>
      <c r="AD51" s="250"/>
      <c r="AE51" s="250"/>
    </row>
    <row r="52" spans="1:31" s="12" customFormat="1" ht="24" customHeight="1">
      <c r="A52" s="18">
        <v>46</v>
      </c>
      <c r="B52" s="240" t="s">
        <v>615</v>
      </c>
      <c r="C52" s="13"/>
      <c r="D52" s="18" t="s">
        <v>163</v>
      </c>
      <c r="E52" s="13" t="s">
        <v>163</v>
      </c>
      <c r="F52" s="88">
        <v>1929</v>
      </c>
      <c r="G52" s="245">
        <v>1100000</v>
      </c>
      <c r="H52" s="14" t="s">
        <v>616</v>
      </c>
      <c r="I52" s="86" t="s">
        <v>617</v>
      </c>
      <c r="J52" s="13">
        <v>46</v>
      </c>
      <c r="K52" s="13" t="s">
        <v>618</v>
      </c>
      <c r="L52" s="13" t="s">
        <v>619</v>
      </c>
      <c r="M52" s="13" t="s">
        <v>620</v>
      </c>
      <c r="N52" s="13" t="s">
        <v>160</v>
      </c>
      <c r="O52" s="13" t="s">
        <v>485</v>
      </c>
      <c r="P52" s="13" t="s">
        <v>485</v>
      </c>
      <c r="Q52" s="13" t="s">
        <v>485</v>
      </c>
      <c r="R52" s="13" t="s">
        <v>485</v>
      </c>
      <c r="S52" s="13" t="s">
        <v>160</v>
      </c>
      <c r="T52" s="13" t="s">
        <v>566</v>
      </c>
      <c r="U52" s="13"/>
      <c r="W52" s="199"/>
      <c r="AB52" s="248"/>
      <c r="AC52" s="247"/>
      <c r="AD52" s="250"/>
      <c r="AE52" s="250"/>
    </row>
    <row r="53" spans="1:31" s="12" customFormat="1" ht="24" customHeight="1">
      <c r="A53" s="18">
        <v>47</v>
      </c>
      <c r="B53" s="10" t="s">
        <v>488</v>
      </c>
      <c r="C53" s="10"/>
      <c r="D53" s="18" t="s">
        <v>163</v>
      </c>
      <c r="E53" s="13" t="s">
        <v>163</v>
      </c>
      <c r="F53" s="18"/>
      <c r="G53" s="207">
        <v>453519.94</v>
      </c>
      <c r="H53" s="14" t="s">
        <v>621</v>
      </c>
      <c r="I53" s="10" t="s">
        <v>622</v>
      </c>
      <c r="J53" s="13">
        <v>47</v>
      </c>
      <c r="K53" s="12" t="s">
        <v>623</v>
      </c>
      <c r="L53" s="12" t="s">
        <v>624</v>
      </c>
      <c r="M53" s="12" t="s">
        <v>625</v>
      </c>
      <c r="N53" s="13"/>
      <c r="O53" s="13" t="s">
        <v>485</v>
      </c>
      <c r="P53" s="13" t="s">
        <v>485</v>
      </c>
      <c r="Q53" s="13" t="s">
        <v>626</v>
      </c>
      <c r="R53" s="13" t="s">
        <v>485</v>
      </c>
      <c r="S53" s="13" t="s">
        <v>160</v>
      </c>
      <c r="T53" s="13" t="s">
        <v>566</v>
      </c>
      <c r="U53" s="13"/>
      <c r="V53" s="12">
        <v>326.54</v>
      </c>
      <c r="W53" s="12">
        <v>307.9</v>
      </c>
      <c r="AB53" s="248"/>
      <c r="AD53" s="250"/>
      <c r="AE53" s="250"/>
    </row>
    <row r="54" spans="1:31" s="12" customFormat="1" ht="18" customHeight="1">
      <c r="A54" s="185"/>
      <c r="B54" s="353" t="s">
        <v>12</v>
      </c>
      <c r="C54" s="354"/>
      <c r="D54" s="354"/>
      <c r="E54" s="354"/>
      <c r="F54" s="355"/>
      <c r="G54" s="186">
        <f>H54+AC54</f>
        <v>14567587.940000001</v>
      </c>
      <c r="H54" s="325">
        <f>SUM(G7:G53)</f>
        <v>3132602.54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7"/>
      <c r="AC54" s="324">
        <f>SUM(AC7:AC53)</f>
        <v>11434985.4</v>
      </c>
      <c r="AD54" s="250"/>
      <c r="AE54" s="250"/>
    </row>
    <row r="55" spans="1:29" ht="18.75" customHeight="1">
      <c r="A55" s="364" t="s">
        <v>671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6"/>
    </row>
    <row r="56" spans="1:28" ht="55.5" customHeight="1">
      <c r="A56" s="18">
        <v>1</v>
      </c>
      <c r="B56" s="60" t="s">
        <v>98</v>
      </c>
      <c r="C56" s="61" t="s">
        <v>99</v>
      </c>
      <c r="D56" s="13" t="s">
        <v>100</v>
      </c>
      <c r="E56" s="62" t="s">
        <v>101</v>
      </c>
      <c r="F56" s="63">
        <v>1978</v>
      </c>
      <c r="G56" s="166">
        <v>324880</v>
      </c>
      <c r="H56" s="11"/>
      <c r="I56" s="60" t="s">
        <v>102</v>
      </c>
      <c r="J56" s="10">
        <v>1</v>
      </c>
      <c r="K56" s="10" t="s">
        <v>103</v>
      </c>
      <c r="L56" s="10" t="s">
        <v>104</v>
      </c>
      <c r="M56" s="10" t="s">
        <v>105</v>
      </c>
      <c r="N56" s="10" t="s">
        <v>106</v>
      </c>
      <c r="O56" s="10" t="s">
        <v>107</v>
      </c>
      <c r="P56" s="10" t="s">
        <v>107</v>
      </c>
      <c r="Q56" s="10" t="s">
        <v>107</v>
      </c>
      <c r="R56" s="10" t="s">
        <v>107</v>
      </c>
      <c r="S56" s="10" t="s">
        <v>107</v>
      </c>
      <c r="T56" s="10" t="s">
        <v>107</v>
      </c>
      <c r="U56" s="10">
        <v>1</v>
      </c>
      <c r="V56" s="57"/>
      <c r="W56" s="57"/>
      <c r="X56" s="57"/>
      <c r="Y56" s="57"/>
      <c r="Z56" s="57"/>
      <c r="AA56" s="57"/>
      <c r="AB56" s="249"/>
    </row>
    <row r="57" spans="1:28" ht="12.75">
      <c r="A57" s="13"/>
      <c r="B57" s="350" t="s">
        <v>12</v>
      </c>
      <c r="C57" s="351"/>
      <c r="D57" s="351"/>
      <c r="E57" s="351"/>
      <c r="F57" s="352"/>
      <c r="G57" s="74">
        <f>SUM(G56)</f>
        <v>324880</v>
      </c>
      <c r="H57" s="14"/>
      <c r="I57" s="13"/>
      <c r="J57" s="13">
        <v>2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>
        <v>2</v>
      </c>
      <c r="V57" s="12"/>
      <c r="W57" s="12"/>
      <c r="X57" s="12"/>
      <c r="Y57" s="12"/>
      <c r="Z57" s="12"/>
      <c r="AA57" s="12"/>
      <c r="AB57" s="248"/>
    </row>
    <row r="58" spans="1:29" ht="21" customHeight="1">
      <c r="A58" s="367" t="s">
        <v>640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9"/>
    </row>
    <row r="59" spans="1:31" s="92" customFormat="1" ht="20.25" customHeight="1">
      <c r="A59" s="85">
        <v>1</v>
      </c>
      <c r="B59" s="86" t="s">
        <v>146</v>
      </c>
      <c r="C59" s="87"/>
      <c r="D59" s="87"/>
      <c r="E59" s="87"/>
      <c r="F59" s="88">
        <v>1925</v>
      </c>
      <c r="G59" s="181">
        <v>80000</v>
      </c>
      <c r="H59" s="89"/>
      <c r="I59" s="86" t="s">
        <v>147</v>
      </c>
      <c r="J59" s="90">
        <v>1</v>
      </c>
      <c r="K59" s="90" t="s">
        <v>148</v>
      </c>
      <c r="L59" s="90" t="s">
        <v>149</v>
      </c>
      <c r="M59" s="90" t="s">
        <v>150</v>
      </c>
      <c r="N59" s="90" t="s">
        <v>151</v>
      </c>
      <c r="O59" s="90" t="s">
        <v>152</v>
      </c>
      <c r="P59" s="90" t="s">
        <v>152</v>
      </c>
      <c r="Q59" s="90" t="s">
        <v>152</v>
      </c>
      <c r="R59" s="90" t="s">
        <v>153</v>
      </c>
      <c r="S59" s="90" t="s">
        <v>152</v>
      </c>
      <c r="T59" s="90" t="s">
        <v>152</v>
      </c>
      <c r="U59" s="90">
        <v>1</v>
      </c>
      <c r="V59" s="91"/>
      <c r="W59" s="87"/>
      <c r="X59" s="91"/>
      <c r="Y59" s="91"/>
      <c r="Z59" s="91"/>
      <c r="AA59" s="91"/>
      <c r="AB59" s="251"/>
      <c r="AC59" s="254"/>
      <c r="AD59" s="164"/>
      <c r="AE59" s="164"/>
    </row>
    <row r="60" spans="1:31" s="92" customFormat="1" ht="20.25" customHeight="1">
      <c r="A60" s="85">
        <v>2</v>
      </c>
      <c r="B60" s="86" t="s">
        <v>146</v>
      </c>
      <c r="C60" s="87"/>
      <c r="D60" s="87"/>
      <c r="E60" s="87"/>
      <c r="F60" s="88">
        <v>1876</v>
      </c>
      <c r="G60" s="181">
        <v>60000</v>
      </c>
      <c r="H60" s="89"/>
      <c r="I60" s="86" t="s">
        <v>154</v>
      </c>
      <c r="J60" s="90"/>
      <c r="K60" s="90" t="s">
        <v>148</v>
      </c>
      <c r="L60" s="90" t="s">
        <v>149</v>
      </c>
      <c r="M60" s="90" t="s">
        <v>150</v>
      </c>
      <c r="N60" s="90" t="s">
        <v>151</v>
      </c>
      <c r="O60" s="90" t="s">
        <v>152</v>
      </c>
      <c r="P60" s="90" t="s">
        <v>152</v>
      </c>
      <c r="Q60" s="90" t="s">
        <v>152</v>
      </c>
      <c r="R60" s="90" t="s">
        <v>152</v>
      </c>
      <c r="S60" s="90" t="s">
        <v>152</v>
      </c>
      <c r="T60" s="90" t="s">
        <v>152</v>
      </c>
      <c r="U60" s="90"/>
      <c r="V60" s="91"/>
      <c r="W60" s="87"/>
      <c r="X60" s="91"/>
      <c r="Y60" s="91"/>
      <c r="Z60" s="91"/>
      <c r="AA60" s="91"/>
      <c r="AB60" s="251"/>
      <c r="AC60" s="254"/>
      <c r="AD60" s="164"/>
      <c r="AE60" s="164"/>
    </row>
    <row r="61" spans="1:31" s="92" customFormat="1" ht="20.25" customHeight="1">
      <c r="A61" s="85">
        <v>3</v>
      </c>
      <c r="B61" s="86" t="s">
        <v>146</v>
      </c>
      <c r="C61" s="87"/>
      <c r="D61" s="87"/>
      <c r="E61" s="87"/>
      <c r="F61" s="88">
        <v>1922</v>
      </c>
      <c r="G61" s="181">
        <v>50000</v>
      </c>
      <c r="H61" s="89"/>
      <c r="I61" s="86" t="s">
        <v>155</v>
      </c>
      <c r="J61" s="90"/>
      <c r="K61" s="90" t="s">
        <v>148</v>
      </c>
      <c r="L61" s="90" t="s">
        <v>149</v>
      </c>
      <c r="M61" s="90" t="s">
        <v>150</v>
      </c>
      <c r="N61" s="90" t="s">
        <v>151</v>
      </c>
      <c r="O61" s="90" t="s">
        <v>152</v>
      </c>
      <c r="P61" s="90" t="s">
        <v>152</v>
      </c>
      <c r="Q61" s="90" t="s">
        <v>152</v>
      </c>
      <c r="R61" s="90" t="s">
        <v>153</v>
      </c>
      <c r="S61" s="90" t="s">
        <v>152</v>
      </c>
      <c r="T61" s="90" t="s">
        <v>152</v>
      </c>
      <c r="U61" s="90"/>
      <c r="V61" s="91"/>
      <c r="W61" s="87"/>
      <c r="X61" s="91"/>
      <c r="Y61" s="91"/>
      <c r="Z61" s="91"/>
      <c r="AA61" s="91"/>
      <c r="AB61" s="251"/>
      <c r="AC61" s="254"/>
      <c r="AD61" s="164"/>
      <c r="AE61" s="164"/>
    </row>
    <row r="62" spans="1:31" s="92" customFormat="1" ht="20.25" customHeight="1">
      <c r="A62" s="85">
        <v>4</v>
      </c>
      <c r="B62" s="86" t="s">
        <v>146</v>
      </c>
      <c r="C62" s="87"/>
      <c r="D62" s="87"/>
      <c r="E62" s="87"/>
      <c r="F62" s="88">
        <v>1922</v>
      </c>
      <c r="G62" s="181">
        <v>50000</v>
      </c>
      <c r="H62" s="89"/>
      <c r="I62" s="86" t="s">
        <v>156</v>
      </c>
      <c r="J62" s="90"/>
      <c r="K62" s="90" t="s">
        <v>148</v>
      </c>
      <c r="L62" s="90" t="s">
        <v>149</v>
      </c>
      <c r="M62" s="90" t="s">
        <v>150</v>
      </c>
      <c r="N62" s="90" t="s">
        <v>151</v>
      </c>
      <c r="O62" s="90" t="s">
        <v>152</v>
      </c>
      <c r="P62" s="90" t="s">
        <v>152</v>
      </c>
      <c r="Q62" s="90" t="s">
        <v>152</v>
      </c>
      <c r="R62" s="90" t="s">
        <v>152</v>
      </c>
      <c r="S62" s="90" t="s">
        <v>152</v>
      </c>
      <c r="T62" s="90" t="s">
        <v>152</v>
      </c>
      <c r="U62" s="90"/>
      <c r="V62" s="91"/>
      <c r="W62" s="87"/>
      <c r="X62" s="91"/>
      <c r="Y62" s="91"/>
      <c r="Z62" s="91"/>
      <c r="AA62" s="91"/>
      <c r="AB62" s="251"/>
      <c r="AC62" s="254"/>
      <c r="AD62" s="164"/>
      <c r="AE62" s="164"/>
    </row>
    <row r="63" spans="1:31" s="92" customFormat="1" ht="20.25" customHeight="1">
      <c r="A63" s="85">
        <v>5</v>
      </c>
      <c r="B63" s="86" t="s">
        <v>146</v>
      </c>
      <c r="C63" s="87"/>
      <c r="D63" s="87"/>
      <c r="E63" s="86"/>
      <c r="F63" s="88">
        <v>1870</v>
      </c>
      <c r="G63" s="181">
        <v>40000</v>
      </c>
      <c r="H63" s="89"/>
      <c r="I63" s="86" t="s">
        <v>157</v>
      </c>
      <c r="J63" s="90"/>
      <c r="K63" s="90" t="s">
        <v>148</v>
      </c>
      <c r="L63" s="90" t="s">
        <v>149</v>
      </c>
      <c r="M63" s="90" t="s">
        <v>158</v>
      </c>
      <c r="N63" s="90" t="s">
        <v>151</v>
      </c>
      <c r="O63" s="90" t="s">
        <v>159</v>
      </c>
      <c r="P63" s="90" t="s">
        <v>153</v>
      </c>
      <c r="Q63" s="90" t="s">
        <v>153</v>
      </c>
      <c r="R63" s="90" t="s">
        <v>153</v>
      </c>
      <c r="S63" s="90" t="s">
        <v>160</v>
      </c>
      <c r="T63" s="90" t="s">
        <v>153</v>
      </c>
      <c r="U63" s="90"/>
      <c r="V63" s="91"/>
      <c r="W63" s="87"/>
      <c r="X63" s="91"/>
      <c r="Y63" s="91"/>
      <c r="Z63" s="91"/>
      <c r="AA63" s="91"/>
      <c r="AB63" s="251"/>
      <c r="AC63" s="254"/>
      <c r="AD63" s="164"/>
      <c r="AE63" s="164"/>
    </row>
    <row r="64" spans="1:31" s="92" customFormat="1" ht="20.25" customHeight="1">
      <c r="A64" s="85">
        <v>6</v>
      </c>
      <c r="B64" s="86" t="s">
        <v>146</v>
      </c>
      <c r="C64" s="87"/>
      <c r="D64" s="87"/>
      <c r="E64" s="86"/>
      <c r="F64" s="88">
        <v>1869</v>
      </c>
      <c r="G64" s="181">
        <v>82000</v>
      </c>
      <c r="H64" s="89"/>
      <c r="I64" s="86" t="s">
        <v>161</v>
      </c>
      <c r="J64" s="90"/>
      <c r="K64" s="90" t="s">
        <v>148</v>
      </c>
      <c r="L64" s="90" t="s">
        <v>149</v>
      </c>
      <c r="M64" s="90" t="s">
        <v>150</v>
      </c>
      <c r="N64" s="90" t="s">
        <v>151</v>
      </c>
      <c r="O64" s="90" t="s">
        <v>152</v>
      </c>
      <c r="P64" s="90" t="s">
        <v>152</v>
      </c>
      <c r="Q64" s="90" t="s">
        <v>152</v>
      </c>
      <c r="R64" s="90" t="s">
        <v>152</v>
      </c>
      <c r="S64" s="90" t="s">
        <v>152</v>
      </c>
      <c r="T64" s="90" t="s">
        <v>152</v>
      </c>
      <c r="U64" s="90"/>
      <c r="V64" s="91"/>
      <c r="W64" s="87"/>
      <c r="X64" s="91"/>
      <c r="Y64" s="91"/>
      <c r="Z64" s="91"/>
      <c r="AA64" s="91"/>
      <c r="AB64" s="251"/>
      <c r="AC64" s="254"/>
      <c r="AD64" s="164"/>
      <c r="AE64" s="164"/>
    </row>
    <row r="65" spans="1:31" s="92" customFormat="1" ht="20.25" customHeight="1">
      <c r="A65" s="85">
        <v>7</v>
      </c>
      <c r="B65" s="86" t="s">
        <v>146</v>
      </c>
      <c r="C65" s="87"/>
      <c r="D65" s="87"/>
      <c r="E65" s="93"/>
      <c r="F65" s="88">
        <v>1869</v>
      </c>
      <c r="G65" s="181"/>
      <c r="H65" s="89"/>
      <c r="I65" s="86" t="s">
        <v>162</v>
      </c>
      <c r="J65" s="90"/>
      <c r="K65" s="90" t="s">
        <v>148</v>
      </c>
      <c r="L65" s="90" t="s">
        <v>149</v>
      </c>
      <c r="M65" s="90" t="s">
        <v>150</v>
      </c>
      <c r="N65" s="90" t="s">
        <v>151</v>
      </c>
      <c r="O65" s="90" t="s">
        <v>152</v>
      </c>
      <c r="P65" s="90" t="s">
        <v>153</v>
      </c>
      <c r="Q65" s="90" t="s">
        <v>153</v>
      </c>
      <c r="R65" s="90" t="s">
        <v>152</v>
      </c>
      <c r="S65" s="90" t="s">
        <v>160</v>
      </c>
      <c r="T65" s="90" t="s">
        <v>152</v>
      </c>
      <c r="U65" s="90"/>
      <c r="V65" s="91"/>
      <c r="W65" s="86">
        <v>138.41</v>
      </c>
      <c r="X65" s="91">
        <v>649</v>
      </c>
      <c r="Y65" s="91">
        <v>2</v>
      </c>
      <c r="Z65" s="91" t="s">
        <v>151</v>
      </c>
      <c r="AA65" s="91" t="s">
        <v>163</v>
      </c>
      <c r="AB65" s="251" t="s">
        <v>151</v>
      </c>
      <c r="AC65" s="254">
        <v>495507.8</v>
      </c>
      <c r="AD65" s="164"/>
      <c r="AE65" s="164"/>
    </row>
    <row r="66" spans="1:31" s="92" customFormat="1" ht="20.25" customHeight="1">
      <c r="A66" s="85">
        <v>8</v>
      </c>
      <c r="B66" s="86" t="s">
        <v>146</v>
      </c>
      <c r="C66" s="87"/>
      <c r="D66" s="87"/>
      <c r="E66" s="94"/>
      <c r="F66" s="88">
        <v>1889</v>
      </c>
      <c r="G66" s="181">
        <v>120000</v>
      </c>
      <c r="H66" s="89"/>
      <c r="I66" s="86" t="s">
        <v>164</v>
      </c>
      <c r="J66" s="90"/>
      <c r="K66" s="90" t="s">
        <v>148</v>
      </c>
      <c r="L66" s="90" t="s">
        <v>149</v>
      </c>
      <c r="M66" s="90" t="s">
        <v>150</v>
      </c>
      <c r="N66" s="90" t="s">
        <v>151</v>
      </c>
      <c r="O66" s="90" t="s">
        <v>152</v>
      </c>
      <c r="P66" s="90" t="s">
        <v>152</v>
      </c>
      <c r="Q66" s="90" t="s">
        <v>153</v>
      </c>
      <c r="R66" s="90" t="s">
        <v>152</v>
      </c>
      <c r="S66" s="90" t="s">
        <v>152</v>
      </c>
      <c r="T66" s="90" t="s">
        <v>152</v>
      </c>
      <c r="U66" s="90"/>
      <c r="V66" s="91"/>
      <c r="W66" s="87"/>
      <c r="X66" s="91"/>
      <c r="Y66" s="91"/>
      <c r="Z66" s="91"/>
      <c r="AA66" s="91"/>
      <c r="AB66" s="251"/>
      <c r="AC66" s="254"/>
      <c r="AD66" s="164"/>
      <c r="AE66" s="164"/>
    </row>
    <row r="67" spans="1:31" s="92" customFormat="1" ht="20.25" customHeight="1">
      <c r="A67" s="85">
        <v>9</v>
      </c>
      <c r="B67" s="86" t="s">
        <v>146</v>
      </c>
      <c r="C67" s="87"/>
      <c r="D67" s="87"/>
      <c r="E67" s="94"/>
      <c r="F67" s="88">
        <v>1869</v>
      </c>
      <c r="G67" s="181">
        <v>60000</v>
      </c>
      <c r="H67" s="89"/>
      <c r="I67" s="86" t="s">
        <v>165</v>
      </c>
      <c r="J67" s="90"/>
      <c r="K67" s="90" t="s">
        <v>148</v>
      </c>
      <c r="L67" s="90" t="s">
        <v>149</v>
      </c>
      <c r="M67" s="90" t="s">
        <v>150</v>
      </c>
      <c r="N67" s="90" t="s">
        <v>151</v>
      </c>
      <c r="O67" s="90" t="s">
        <v>153</v>
      </c>
      <c r="P67" s="90" t="s">
        <v>153</v>
      </c>
      <c r="Q67" s="90" t="s">
        <v>153</v>
      </c>
      <c r="R67" s="90" t="s">
        <v>153</v>
      </c>
      <c r="S67" s="90" t="s">
        <v>160</v>
      </c>
      <c r="T67" s="90" t="s">
        <v>153</v>
      </c>
      <c r="U67" s="90"/>
      <c r="V67" s="91"/>
      <c r="W67" s="86"/>
      <c r="X67" s="91"/>
      <c r="Y67" s="91"/>
      <c r="Z67" s="91"/>
      <c r="AA67" s="91"/>
      <c r="AB67" s="251"/>
      <c r="AC67" s="254"/>
      <c r="AD67" s="164"/>
      <c r="AE67" s="164"/>
    </row>
    <row r="68" spans="1:31" s="92" customFormat="1" ht="20.25" customHeight="1">
      <c r="A68" s="85">
        <v>10</v>
      </c>
      <c r="B68" s="86" t="s">
        <v>146</v>
      </c>
      <c r="C68" s="87"/>
      <c r="D68" s="87"/>
      <c r="E68" s="94"/>
      <c r="F68" s="88">
        <v>1869</v>
      </c>
      <c r="G68" s="181">
        <v>60000</v>
      </c>
      <c r="H68" s="89"/>
      <c r="I68" s="86" t="s">
        <v>166</v>
      </c>
      <c r="J68" s="90"/>
      <c r="K68" s="90" t="s">
        <v>148</v>
      </c>
      <c r="L68" s="90" t="s">
        <v>149</v>
      </c>
      <c r="M68" s="90" t="s">
        <v>150</v>
      </c>
      <c r="N68" s="90" t="s">
        <v>151</v>
      </c>
      <c r="O68" s="90" t="s">
        <v>153</v>
      </c>
      <c r="P68" s="90" t="s">
        <v>167</v>
      </c>
      <c r="Q68" s="90" t="s">
        <v>153</v>
      </c>
      <c r="R68" s="90" t="s">
        <v>153</v>
      </c>
      <c r="S68" s="90" t="s">
        <v>160</v>
      </c>
      <c r="T68" s="90" t="s">
        <v>153</v>
      </c>
      <c r="U68" s="90"/>
      <c r="V68" s="91"/>
      <c r="W68" s="87"/>
      <c r="X68" s="91"/>
      <c r="Y68" s="91"/>
      <c r="Z68" s="91"/>
      <c r="AA68" s="91"/>
      <c r="AB68" s="251"/>
      <c r="AC68" s="254"/>
      <c r="AD68" s="164"/>
      <c r="AE68" s="164"/>
    </row>
    <row r="69" spans="1:31" s="92" customFormat="1" ht="20.25" customHeight="1">
      <c r="A69" s="85">
        <v>11</v>
      </c>
      <c r="B69" s="86" t="s">
        <v>146</v>
      </c>
      <c r="C69" s="87"/>
      <c r="D69" s="87"/>
      <c r="E69" s="94"/>
      <c r="F69" s="88">
        <v>1965</v>
      </c>
      <c r="G69" s="181">
        <v>120000</v>
      </c>
      <c r="H69" s="89"/>
      <c r="I69" s="86" t="s">
        <v>168</v>
      </c>
      <c r="J69" s="90"/>
      <c r="K69" s="90" t="s">
        <v>148</v>
      </c>
      <c r="L69" s="90" t="s">
        <v>149</v>
      </c>
      <c r="M69" s="90" t="s">
        <v>169</v>
      </c>
      <c r="N69" s="90" t="s">
        <v>160</v>
      </c>
      <c r="O69" s="90" t="s">
        <v>170</v>
      </c>
      <c r="P69" s="90" t="s">
        <v>153</v>
      </c>
      <c r="Q69" s="90" t="s">
        <v>153</v>
      </c>
      <c r="R69" s="90" t="s">
        <v>153</v>
      </c>
      <c r="S69" s="90" t="s">
        <v>160</v>
      </c>
      <c r="T69" s="90" t="s">
        <v>153</v>
      </c>
      <c r="U69" s="90"/>
      <c r="V69" s="91"/>
      <c r="W69" s="87"/>
      <c r="X69" s="91"/>
      <c r="Y69" s="91"/>
      <c r="Z69" s="91"/>
      <c r="AA69" s="91"/>
      <c r="AB69" s="251"/>
      <c r="AC69" s="254"/>
      <c r="AD69" s="164"/>
      <c r="AE69" s="164"/>
    </row>
    <row r="70" spans="1:31" s="92" customFormat="1" ht="20.25" customHeight="1">
      <c r="A70" s="85">
        <v>12</v>
      </c>
      <c r="B70" s="86" t="s">
        <v>146</v>
      </c>
      <c r="C70" s="87"/>
      <c r="D70" s="87"/>
      <c r="E70" s="94"/>
      <c r="F70" s="88">
        <v>1840</v>
      </c>
      <c r="G70" s="181">
        <v>40000</v>
      </c>
      <c r="H70" s="89"/>
      <c r="I70" s="86" t="s">
        <v>171</v>
      </c>
      <c r="J70" s="90"/>
      <c r="K70" s="90" t="s">
        <v>148</v>
      </c>
      <c r="L70" s="90" t="s">
        <v>149</v>
      </c>
      <c r="M70" s="90" t="s">
        <v>150</v>
      </c>
      <c r="N70" s="90" t="s">
        <v>151</v>
      </c>
      <c r="O70" s="90" t="s">
        <v>153</v>
      </c>
      <c r="P70" s="90" t="s">
        <v>153</v>
      </c>
      <c r="Q70" s="90" t="s">
        <v>152</v>
      </c>
      <c r="R70" s="90" t="s">
        <v>153</v>
      </c>
      <c r="S70" s="90" t="s">
        <v>160</v>
      </c>
      <c r="T70" s="90" t="s">
        <v>153</v>
      </c>
      <c r="U70" s="90"/>
      <c r="V70" s="91"/>
      <c r="W70" s="86"/>
      <c r="X70" s="91"/>
      <c r="Y70" s="91"/>
      <c r="Z70" s="91"/>
      <c r="AA70" s="91"/>
      <c r="AB70" s="251"/>
      <c r="AC70" s="254"/>
      <c r="AD70" s="164"/>
      <c r="AE70" s="164"/>
    </row>
    <row r="71" spans="1:31" s="92" customFormat="1" ht="20.25" customHeight="1">
      <c r="A71" s="85">
        <v>13</v>
      </c>
      <c r="B71" s="86" t="s">
        <v>146</v>
      </c>
      <c r="C71" s="87"/>
      <c r="D71" s="87"/>
      <c r="E71" s="93"/>
      <c r="F71" s="88">
        <v>1850</v>
      </c>
      <c r="G71" s="181"/>
      <c r="H71" s="89"/>
      <c r="I71" s="86" t="s">
        <v>172</v>
      </c>
      <c r="J71" s="90"/>
      <c r="K71" s="90" t="s">
        <v>148</v>
      </c>
      <c r="L71" s="90" t="s">
        <v>149</v>
      </c>
      <c r="M71" s="90" t="s">
        <v>150</v>
      </c>
      <c r="N71" s="90" t="s">
        <v>151</v>
      </c>
      <c r="O71" s="90" t="s">
        <v>152</v>
      </c>
      <c r="P71" s="90" t="s">
        <v>152</v>
      </c>
      <c r="Q71" s="90" t="s">
        <v>152</v>
      </c>
      <c r="R71" s="90" t="s">
        <v>152</v>
      </c>
      <c r="S71" s="90" t="s">
        <v>160</v>
      </c>
      <c r="T71" s="90" t="s">
        <v>152</v>
      </c>
      <c r="U71" s="90"/>
      <c r="V71" s="91"/>
      <c r="W71" s="86">
        <v>151.66</v>
      </c>
      <c r="X71" s="91"/>
      <c r="Y71" s="91"/>
      <c r="Z71" s="91"/>
      <c r="AA71" s="91"/>
      <c r="AB71" s="251"/>
      <c r="AC71" s="254">
        <v>542942.7999999999</v>
      </c>
      <c r="AD71" s="164"/>
      <c r="AE71" s="164"/>
    </row>
    <row r="72" spans="1:31" s="92" customFormat="1" ht="20.25" customHeight="1">
      <c r="A72" s="85">
        <v>15</v>
      </c>
      <c r="B72" s="86" t="s">
        <v>146</v>
      </c>
      <c r="C72" s="87"/>
      <c r="D72" s="87"/>
      <c r="E72" s="86"/>
      <c r="F72" s="88">
        <v>1845</v>
      </c>
      <c r="G72" s="181">
        <v>40000</v>
      </c>
      <c r="H72" s="89"/>
      <c r="I72" s="86" t="s">
        <v>173</v>
      </c>
      <c r="J72" s="90"/>
      <c r="K72" s="90" t="s">
        <v>148</v>
      </c>
      <c r="L72" s="90" t="s">
        <v>149</v>
      </c>
      <c r="M72" s="90" t="s">
        <v>150</v>
      </c>
      <c r="N72" s="90" t="s">
        <v>151</v>
      </c>
      <c r="O72" s="90" t="s">
        <v>152</v>
      </c>
      <c r="P72" s="90" t="s">
        <v>152</v>
      </c>
      <c r="Q72" s="90" t="s">
        <v>152</v>
      </c>
      <c r="R72" s="90" t="s">
        <v>152</v>
      </c>
      <c r="S72" s="90" t="s">
        <v>160</v>
      </c>
      <c r="T72" s="90" t="s">
        <v>152</v>
      </c>
      <c r="U72" s="90"/>
      <c r="V72" s="91"/>
      <c r="W72" s="86"/>
      <c r="X72" s="91"/>
      <c r="Y72" s="91"/>
      <c r="Z72" s="91"/>
      <c r="AA72" s="91"/>
      <c r="AB72" s="251"/>
      <c r="AC72" s="254"/>
      <c r="AD72" s="164"/>
      <c r="AE72" s="164"/>
    </row>
    <row r="73" spans="1:31" s="92" customFormat="1" ht="20.25" customHeight="1">
      <c r="A73" s="85">
        <v>16</v>
      </c>
      <c r="B73" s="86" t="s">
        <v>146</v>
      </c>
      <c r="C73" s="87"/>
      <c r="D73" s="87"/>
      <c r="E73" s="86"/>
      <c r="F73" s="88">
        <v>1905</v>
      </c>
      <c r="G73" s="181">
        <v>20000</v>
      </c>
      <c r="H73" s="89"/>
      <c r="I73" s="86" t="s">
        <v>174</v>
      </c>
      <c r="J73" s="90"/>
      <c r="K73" s="90" t="s">
        <v>148</v>
      </c>
      <c r="L73" s="90" t="s">
        <v>149</v>
      </c>
      <c r="M73" s="90" t="s">
        <v>150</v>
      </c>
      <c r="N73" s="90" t="s">
        <v>151</v>
      </c>
      <c r="O73" s="90" t="s">
        <v>152</v>
      </c>
      <c r="P73" s="90" t="s">
        <v>152</v>
      </c>
      <c r="Q73" s="90" t="s">
        <v>152</v>
      </c>
      <c r="R73" s="90" t="s">
        <v>152</v>
      </c>
      <c r="S73" s="90" t="s">
        <v>152</v>
      </c>
      <c r="T73" s="90" t="s">
        <v>152</v>
      </c>
      <c r="U73" s="90"/>
      <c r="V73" s="91"/>
      <c r="W73" s="86"/>
      <c r="X73" s="91"/>
      <c r="Y73" s="91"/>
      <c r="Z73" s="91"/>
      <c r="AA73" s="91"/>
      <c r="AB73" s="251"/>
      <c r="AC73" s="254"/>
      <c r="AD73" s="164"/>
      <c r="AE73" s="164"/>
    </row>
    <row r="74" spans="1:31" s="92" customFormat="1" ht="20.25" customHeight="1">
      <c r="A74" s="85">
        <v>18</v>
      </c>
      <c r="B74" s="86" t="s">
        <v>146</v>
      </c>
      <c r="C74" s="87"/>
      <c r="D74" s="87"/>
      <c r="E74" s="86"/>
      <c r="F74" s="88">
        <v>1850</v>
      </c>
      <c r="G74" s="181">
        <v>90000</v>
      </c>
      <c r="H74" s="89"/>
      <c r="I74" s="86" t="s">
        <v>175</v>
      </c>
      <c r="J74" s="90"/>
      <c r="K74" s="90" t="s">
        <v>148</v>
      </c>
      <c r="L74" s="90" t="s">
        <v>149</v>
      </c>
      <c r="M74" s="90" t="s">
        <v>150</v>
      </c>
      <c r="N74" s="90" t="s">
        <v>151</v>
      </c>
      <c r="O74" s="90" t="s">
        <v>153</v>
      </c>
      <c r="P74" s="90" t="s">
        <v>176</v>
      </c>
      <c r="Q74" s="90" t="s">
        <v>153</v>
      </c>
      <c r="R74" s="90" t="s">
        <v>153</v>
      </c>
      <c r="S74" s="90" t="s">
        <v>160</v>
      </c>
      <c r="T74" s="90" t="s">
        <v>153</v>
      </c>
      <c r="U74" s="90"/>
      <c r="V74" s="91"/>
      <c r="W74" s="86"/>
      <c r="X74" s="91"/>
      <c r="Y74" s="91"/>
      <c r="Z74" s="91"/>
      <c r="AA74" s="91"/>
      <c r="AB74" s="251"/>
      <c r="AC74" s="254"/>
      <c r="AD74" s="164"/>
      <c r="AE74" s="164"/>
    </row>
    <row r="75" spans="1:31" s="92" customFormat="1" ht="20.25" customHeight="1">
      <c r="A75" s="85">
        <v>19</v>
      </c>
      <c r="B75" s="86" t="s">
        <v>146</v>
      </c>
      <c r="C75" s="87"/>
      <c r="D75" s="87"/>
      <c r="E75" s="86"/>
      <c r="F75" s="88">
        <v>1850</v>
      </c>
      <c r="G75" s="181">
        <v>90000</v>
      </c>
      <c r="H75" s="89"/>
      <c r="I75" s="86" t="s">
        <v>177</v>
      </c>
      <c r="J75" s="90"/>
      <c r="K75" s="90" t="s">
        <v>148</v>
      </c>
      <c r="L75" s="90" t="s">
        <v>149</v>
      </c>
      <c r="M75" s="90" t="s">
        <v>150</v>
      </c>
      <c r="N75" s="90" t="s">
        <v>151</v>
      </c>
      <c r="O75" s="90" t="s">
        <v>153</v>
      </c>
      <c r="P75" s="90" t="s">
        <v>153</v>
      </c>
      <c r="Q75" s="90" t="s">
        <v>153</v>
      </c>
      <c r="R75" s="90" t="s">
        <v>153</v>
      </c>
      <c r="S75" s="90" t="s">
        <v>160</v>
      </c>
      <c r="T75" s="90" t="s">
        <v>153</v>
      </c>
      <c r="U75" s="90"/>
      <c r="V75" s="91"/>
      <c r="W75" s="86"/>
      <c r="X75" s="91"/>
      <c r="Y75" s="91"/>
      <c r="Z75" s="91"/>
      <c r="AA75" s="91"/>
      <c r="AB75" s="251"/>
      <c r="AC75" s="254"/>
      <c r="AD75" s="164"/>
      <c r="AE75" s="164"/>
    </row>
    <row r="76" spans="1:31" s="92" customFormat="1" ht="20.25" customHeight="1">
      <c r="A76" s="85">
        <v>20</v>
      </c>
      <c r="B76" s="86" t="s">
        <v>146</v>
      </c>
      <c r="C76" s="87"/>
      <c r="D76" s="87"/>
      <c r="E76" s="86"/>
      <c r="F76" s="88">
        <v>1865</v>
      </c>
      <c r="G76" s="181">
        <v>90000</v>
      </c>
      <c r="H76" s="89"/>
      <c r="I76" s="86" t="s">
        <v>178</v>
      </c>
      <c r="J76" s="90"/>
      <c r="K76" s="90" t="s">
        <v>148</v>
      </c>
      <c r="L76" s="90" t="s">
        <v>149</v>
      </c>
      <c r="M76" s="90" t="s">
        <v>150</v>
      </c>
      <c r="N76" s="90" t="s">
        <v>151</v>
      </c>
      <c r="O76" s="90" t="s">
        <v>153</v>
      </c>
      <c r="P76" s="90" t="s">
        <v>153</v>
      </c>
      <c r="Q76" s="90" t="s">
        <v>153</v>
      </c>
      <c r="R76" s="90" t="s">
        <v>153</v>
      </c>
      <c r="S76" s="90" t="s">
        <v>160</v>
      </c>
      <c r="T76" s="90" t="s">
        <v>153</v>
      </c>
      <c r="U76" s="90"/>
      <c r="V76" s="91"/>
      <c r="W76" s="86"/>
      <c r="X76" s="91"/>
      <c r="Y76" s="91"/>
      <c r="Z76" s="91"/>
      <c r="AA76" s="91"/>
      <c r="AB76" s="251"/>
      <c r="AC76" s="254"/>
      <c r="AD76" s="164"/>
      <c r="AE76" s="164"/>
    </row>
    <row r="77" spans="1:31" s="92" customFormat="1" ht="20.25" customHeight="1">
      <c r="A77" s="85">
        <v>21</v>
      </c>
      <c r="B77" s="86" t="s">
        <v>146</v>
      </c>
      <c r="C77" s="87"/>
      <c r="D77" s="87"/>
      <c r="E77" s="86"/>
      <c r="F77" s="88">
        <v>1780</v>
      </c>
      <c r="G77" s="181">
        <v>90000</v>
      </c>
      <c r="H77" s="89"/>
      <c r="I77" s="86" t="s">
        <v>179</v>
      </c>
      <c r="J77" s="90"/>
      <c r="K77" s="90" t="s">
        <v>148</v>
      </c>
      <c r="L77" s="90" t="s">
        <v>149</v>
      </c>
      <c r="M77" s="90" t="s">
        <v>150</v>
      </c>
      <c r="N77" s="90" t="s">
        <v>151</v>
      </c>
      <c r="O77" s="90" t="s">
        <v>153</v>
      </c>
      <c r="P77" s="90" t="s">
        <v>153</v>
      </c>
      <c r="Q77" s="90" t="s">
        <v>153</v>
      </c>
      <c r="R77" s="90" t="s">
        <v>153</v>
      </c>
      <c r="S77" s="90" t="s">
        <v>160</v>
      </c>
      <c r="T77" s="90" t="s">
        <v>153</v>
      </c>
      <c r="U77" s="90"/>
      <c r="V77" s="91"/>
      <c r="W77" s="86"/>
      <c r="X77" s="91"/>
      <c r="Y77" s="91"/>
      <c r="Z77" s="91"/>
      <c r="AA77" s="91"/>
      <c r="AB77" s="251"/>
      <c r="AC77" s="254"/>
      <c r="AD77" s="164"/>
      <c r="AE77" s="164"/>
    </row>
    <row r="78" spans="1:31" s="92" customFormat="1" ht="20.25" customHeight="1">
      <c r="A78" s="85">
        <v>22</v>
      </c>
      <c r="B78" s="86" t="s">
        <v>146</v>
      </c>
      <c r="C78" s="87"/>
      <c r="D78" s="87"/>
      <c r="E78" s="86"/>
      <c r="F78" s="88">
        <v>1760</v>
      </c>
      <c r="G78" s="181">
        <v>68000</v>
      </c>
      <c r="H78" s="89"/>
      <c r="I78" s="86" t="s">
        <v>180</v>
      </c>
      <c r="J78" s="90"/>
      <c r="K78" s="90" t="s">
        <v>148</v>
      </c>
      <c r="L78" s="90" t="s">
        <v>149</v>
      </c>
      <c r="M78" s="90" t="s">
        <v>150</v>
      </c>
      <c r="N78" s="90" t="s">
        <v>151</v>
      </c>
      <c r="O78" s="90" t="s">
        <v>153</v>
      </c>
      <c r="P78" s="90" t="s">
        <v>153</v>
      </c>
      <c r="Q78" s="90" t="s">
        <v>153</v>
      </c>
      <c r="R78" s="90" t="s">
        <v>153</v>
      </c>
      <c r="S78" s="90" t="s">
        <v>160</v>
      </c>
      <c r="T78" s="90" t="s">
        <v>153</v>
      </c>
      <c r="U78" s="90"/>
      <c r="V78" s="91"/>
      <c r="W78" s="86"/>
      <c r="X78" s="91"/>
      <c r="Y78" s="91"/>
      <c r="Z78" s="91"/>
      <c r="AA78" s="91"/>
      <c r="AB78" s="251"/>
      <c r="AC78" s="254"/>
      <c r="AD78" s="164"/>
      <c r="AE78" s="164"/>
    </row>
    <row r="79" spans="1:31" s="92" customFormat="1" ht="20.25" customHeight="1">
      <c r="A79" s="85">
        <v>23</v>
      </c>
      <c r="B79" s="86" t="s">
        <v>146</v>
      </c>
      <c r="C79" s="87"/>
      <c r="D79" s="87"/>
      <c r="E79" s="95"/>
      <c r="F79" s="88">
        <v>1760</v>
      </c>
      <c r="G79" s="181">
        <v>90000</v>
      </c>
      <c r="H79" s="89"/>
      <c r="I79" s="86" t="s">
        <v>181</v>
      </c>
      <c r="J79" s="90"/>
      <c r="K79" s="90" t="s">
        <v>148</v>
      </c>
      <c r="L79" s="90" t="s">
        <v>149</v>
      </c>
      <c r="M79" s="90" t="s">
        <v>150</v>
      </c>
      <c r="N79" s="90" t="s">
        <v>151</v>
      </c>
      <c r="O79" s="90" t="s">
        <v>153</v>
      </c>
      <c r="P79" s="90" t="s">
        <v>153</v>
      </c>
      <c r="Q79" s="90" t="s">
        <v>182</v>
      </c>
      <c r="R79" s="90" t="s">
        <v>153</v>
      </c>
      <c r="S79" s="90" t="s">
        <v>160</v>
      </c>
      <c r="T79" s="90" t="s">
        <v>153</v>
      </c>
      <c r="U79" s="90"/>
      <c r="V79" s="91"/>
      <c r="W79" s="86"/>
      <c r="X79" s="91"/>
      <c r="Y79" s="91"/>
      <c r="Z79" s="91"/>
      <c r="AA79" s="91"/>
      <c r="AB79" s="251"/>
      <c r="AC79" s="254"/>
      <c r="AD79" s="164"/>
      <c r="AE79" s="164"/>
    </row>
    <row r="80" spans="1:31" s="92" customFormat="1" ht="20.25" customHeight="1">
      <c r="A80" s="85">
        <v>24</v>
      </c>
      <c r="B80" s="86" t="s">
        <v>146</v>
      </c>
      <c r="C80" s="87"/>
      <c r="D80" s="87"/>
      <c r="E80" s="95"/>
      <c r="F80" s="88">
        <v>1750</v>
      </c>
      <c r="G80" s="181">
        <v>90000</v>
      </c>
      <c r="H80" s="89"/>
      <c r="I80" s="86" t="s">
        <v>183</v>
      </c>
      <c r="J80" s="90"/>
      <c r="K80" s="90" t="s">
        <v>148</v>
      </c>
      <c r="L80" s="90" t="s">
        <v>149</v>
      </c>
      <c r="M80" s="90" t="s">
        <v>150</v>
      </c>
      <c r="N80" s="90" t="s">
        <v>151</v>
      </c>
      <c r="O80" s="90" t="s">
        <v>153</v>
      </c>
      <c r="P80" s="90" t="s">
        <v>153</v>
      </c>
      <c r="Q80" s="90" t="s">
        <v>153</v>
      </c>
      <c r="R80" s="90" t="s">
        <v>153</v>
      </c>
      <c r="S80" s="90" t="s">
        <v>160</v>
      </c>
      <c r="T80" s="90" t="s">
        <v>153</v>
      </c>
      <c r="U80" s="90"/>
      <c r="V80" s="91"/>
      <c r="W80" s="86"/>
      <c r="X80" s="91"/>
      <c r="Y80" s="91"/>
      <c r="Z80" s="91"/>
      <c r="AA80" s="91"/>
      <c r="AB80" s="251"/>
      <c r="AC80" s="254"/>
      <c r="AD80" s="164"/>
      <c r="AE80" s="164"/>
    </row>
    <row r="81" spans="1:31" s="92" customFormat="1" ht="20.25" customHeight="1">
      <c r="A81" s="85">
        <v>25</v>
      </c>
      <c r="B81" s="86" t="s">
        <v>146</v>
      </c>
      <c r="C81" s="87"/>
      <c r="D81" s="87"/>
      <c r="E81" s="95"/>
      <c r="F81" s="88">
        <v>1860</v>
      </c>
      <c r="G81" s="181">
        <v>939425</v>
      </c>
      <c r="H81" s="89"/>
      <c r="I81" s="86" t="s">
        <v>184</v>
      </c>
      <c r="J81" s="90"/>
      <c r="K81" s="90" t="s">
        <v>148</v>
      </c>
      <c r="L81" s="90" t="s">
        <v>149</v>
      </c>
      <c r="M81" s="90" t="s">
        <v>150</v>
      </c>
      <c r="N81" s="90" t="s">
        <v>151</v>
      </c>
      <c r="O81" s="90" t="s">
        <v>152</v>
      </c>
      <c r="P81" s="90" t="s">
        <v>152</v>
      </c>
      <c r="Q81" s="90" t="s">
        <v>152</v>
      </c>
      <c r="R81" s="90" t="s">
        <v>152</v>
      </c>
      <c r="S81" s="90" t="s">
        <v>152</v>
      </c>
      <c r="T81" s="90" t="s">
        <v>152</v>
      </c>
      <c r="U81" s="90"/>
      <c r="V81" s="91"/>
      <c r="W81" s="86"/>
      <c r="X81" s="91"/>
      <c r="Y81" s="91"/>
      <c r="Z81" s="91"/>
      <c r="AA81" s="91"/>
      <c r="AB81" s="251"/>
      <c r="AC81" s="254"/>
      <c r="AD81" s="164"/>
      <c r="AE81" s="164"/>
    </row>
    <row r="82" spans="1:31" s="92" customFormat="1" ht="20.25" customHeight="1">
      <c r="A82" s="85">
        <v>26</v>
      </c>
      <c r="B82" s="86" t="s">
        <v>146</v>
      </c>
      <c r="C82" s="87"/>
      <c r="D82" s="87"/>
      <c r="E82" s="95"/>
      <c r="F82" s="88">
        <v>2007</v>
      </c>
      <c r="G82" s="181">
        <v>807683</v>
      </c>
      <c r="H82" s="89"/>
      <c r="I82" s="86" t="s">
        <v>185</v>
      </c>
      <c r="J82" s="90"/>
      <c r="K82" s="90" t="s">
        <v>148</v>
      </c>
      <c r="L82" s="90" t="s">
        <v>149</v>
      </c>
      <c r="M82" s="90" t="s">
        <v>169</v>
      </c>
      <c r="N82" s="90" t="s">
        <v>160</v>
      </c>
      <c r="O82" s="90" t="s">
        <v>152</v>
      </c>
      <c r="P82" s="90" t="s">
        <v>152</v>
      </c>
      <c r="Q82" s="90" t="s">
        <v>152</v>
      </c>
      <c r="R82" s="90" t="s">
        <v>152</v>
      </c>
      <c r="S82" s="90" t="s">
        <v>160</v>
      </c>
      <c r="T82" s="90" t="s">
        <v>152</v>
      </c>
      <c r="U82" s="90"/>
      <c r="V82" s="91"/>
      <c r="W82" s="86"/>
      <c r="X82" s="91"/>
      <c r="Y82" s="91"/>
      <c r="Z82" s="91"/>
      <c r="AA82" s="91"/>
      <c r="AB82" s="251"/>
      <c r="AC82" s="254"/>
      <c r="AD82" s="164"/>
      <c r="AE82" s="164"/>
    </row>
    <row r="83" spans="1:31" s="92" customFormat="1" ht="20.25" customHeight="1">
      <c r="A83" s="85">
        <v>29</v>
      </c>
      <c r="B83" s="86" t="s">
        <v>186</v>
      </c>
      <c r="C83" s="87"/>
      <c r="D83" s="87"/>
      <c r="E83" s="95"/>
      <c r="F83" s="88"/>
      <c r="G83" s="181">
        <v>70000</v>
      </c>
      <c r="H83" s="89"/>
      <c r="I83" s="86" t="s">
        <v>187</v>
      </c>
      <c r="J83" s="90"/>
      <c r="K83" s="90" t="s">
        <v>148</v>
      </c>
      <c r="L83" s="90" t="s">
        <v>149</v>
      </c>
      <c r="M83" s="90" t="s">
        <v>150</v>
      </c>
      <c r="N83" s="90" t="s">
        <v>160</v>
      </c>
      <c r="O83" s="90" t="s">
        <v>152</v>
      </c>
      <c r="P83" s="90" t="s">
        <v>152</v>
      </c>
      <c r="Q83" s="90" t="s">
        <v>152</v>
      </c>
      <c r="R83" s="90" t="s">
        <v>152</v>
      </c>
      <c r="S83" s="90" t="s">
        <v>160</v>
      </c>
      <c r="T83" s="90" t="s">
        <v>152</v>
      </c>
      <c r="U83" s="90"/>
      <c r="V83" s="91"/>
      <c r="W83" s="86"/>
      <c r="X83" s="91"/>
      <c r="Y83" s="91"/>
      <c r="Z83" s="91"/>
      <c r="AA83" s="91"/>
      <c r="AB83" s="251"/>
      <c r="AC83" s="254"/>
      <c r="AD83" s="164"/>
      <c r="AE83" s="164"/>
    </row>
    <row r="84" spans="1:31" s="92" customFormat="1" ht="20.25" customHeight="1">
      <c r="A84" s="85">
        <v>30</v>
      </c>
      <c r="B84" s="86" t="s">
        <v>146</v>
      </c>
      <c r="C84" s="87"/>
      <c r="D84" s="87"/>
      <c r="E84" s="95"/>
      <c r="F84" s="88"/>
      <c r="G84" s="181">
        <v>30000</v>
      </c>
      <c r="H84" s="89"/>
      <c r="I84" s="86" t="s">
        <v>188</v>
      </c>
      <c r="J84" s="90"/>
      <c r="K84" s="90" t="s">
        <v>148</v>
      </c>
      <c r="L84" s="90" t="s">
        <v>149</v>
      </c>
      <c r="M84" s="90" t="s">
        <v>150</v>
      </c>
      <c r="N84" s="90" t="s">
        <v>151</v>
      </c>
      <c r="O84" s="90" t="s">
        <v>153</v>
      </c>
      <c r="P84" s="90" t="s">
        <v>152</v>
      </c>
      <c r="Q84" s="90" t="s">
        <v>152</v>
      </c>
      <c r="R84" s="90" t="s">
        <v>152</v>
      </c>
      <c r="S84" s="90" t="s">
        <v>160</v>
      </c>
      <c r="T84" s="90" t="s">
        <v>152</v>
      </c>
      <c r="U84" s="90"/>
      <c r="V84" s="91"/>
      <c r="W84" s="86"/>
      <c r="X84" s="91"/>
      <c r="Y84" s="91"/>
      <c r="Z84" s="91"/>
      <c r="AA84" s="91"/>
      <c r="AB84" s="251"/>
      <c r="AC84" s="254"/>
      <c r="AD84" s="164"/>
      <c r="AE84" s="164"/>
    </row>
    <row r="85" spans="1:31" s="92" customFormat="1" ht="20.25" customHeight="1">
      <c r="A85" s="85">
        <v>31</v>
      </c>
      <c r="B85" s="86" t="s">
        <v>146</v>
      </c>
      <c r="C85" s="87"/>
      <c r="D85" s="87"/>
      <c r="E85" s="95"/>
      <c r="F85" s="88"/>
      <c r="G85" s="181">
        <v>30000</v>
      </c>
      <c r="H85" s="89"/>
      <c r="I85" s="86" t="s">
        <v>189</v>
      </c>
      <c r="J85" s="90"/>
      <c r="K85" s="90" t="s">
        <v>148</v>
      </c>
      <c r="L85" s="90" t="s">
        <v>149</v>
      </c>
      <c r="M85" s="90" t="s">
        <v>150</v>
      </c>
      <c r="N85" s="90" t="s">
        <v>151</v>
      </c>
      <c r="O85" s="90" t="s">
        <v>153</v>
      </c>
      <c r="P85" s="90" t="s">
        <v>153</v>
      </c>
      <c r="Q85" s="90" t="s">
        <v>153</v>
      </c>
      <c r="R85" s="90" t="s">
        <v>153</v>
      </c>
      <c r="S85" s="90" t="s">
        <v>160</v>
      </c>
      <c r="T85" s="90" t="s">
        <v>153</v>
      </c>
      <c r="U85" s="90"/>
      <c r="V85" s="91"/>
      <c r="W85" s="86"/>
      <c r="X85" s="91"/>
      <c r="Y85" s="91"/>
      <c r="Z85" s="91"/>
      <c r="AA85" s="91"/>
      <c r="AB85" s="251"/>
      <c r="AC85" s="254"/>
      <c r="AD85" s="164"/>
      <c r="AE85" s="164"/>
    </row>
    <row r="86" spans="1:31" s="92" customFormat="1" ht="20.25" customHeight="1">
      <c r="A86" s="85">
        <v>32</v>
      </c>
      <c r="B86" s="86" t="s">
        <v>146</v>
      </c>
      <c r="C86" s="87"/>
      <c r="D86" s="87"/>
      <c r="E86" s="95"/>
      <c r="F86" s="88"/>
      <c r="G86" s="181">
        <v>15000</v>
      </c>
      <c r="H86" s="89"/>
      <c r="I86" s="86" t="s">
        <v>190</v>
      </c>
      <c r="J86" s="90"/>
      <c r="K86" s="90" t="s">
        <v>148</v>
      </c>
      <c r="L86" s="90" t="s">
        <v>149</v>
      </c>
      <c r="M86" s="90" t="s">
        <v>150</v>
      </c>
      <c r="N86" s="90" t="s">
        <v>151</v>
      </c>
      <c r="O86" s="90" t="s">
        <v>153</v>
      </c>
      <c r="P86" s="90" t="s">
        <v>153</v>
      </c>
      <c r="Q86" s="90" t="s">
        <v>153</v>
      </c>
      <c r="R86" s="90" t="s">
        <v>153</v>
      </c>
      <c r="S86" s="90" t="s">
        <v>160</v>
      </c>
      <c r="T86" s="90" t="s">
        <v>153</v>
      </c>
      <c r="U86" s="90"/>
      <c r="V86" s="91"/>
      <c r="W86" s="86"/>
      <c r="X86" s="91"/>
      <c r="Y86" s="91"/>
      <c r="Z86" s="91"/>
      <c r="AA86" s="91"/>
      <c r="AB86" s="251"/>
      <c r="AC86" s="254"/>
      <c r="AD86" s="164"/>
      <c r="AE86" s="164"/>
    </row>
    <row r="87" spans="1:31" s="92" customFormat="1" ht="20.25" customHeight="1">
      <c r="A87" s="85">
        <v>33</v>
      </c>
      <c r="B87" s="86" t="s">
        <v>146</v>
      </c>
      <c r="C87" s="87"/>
      <c r="D87" s="87"/>
      <c r="E87" s="95"/>
      <c r="F87" s="88"/>
      <c r="G87" s="181">
        <v>30000</v>
      </c>
      <c r="H87" s="89"/>
      <c r="I87" s="86" t="s">
        <v>191</v>
      </c>
      <c r="J87" s="90"/>
      <c r="K87" s="90" t="s">
        <v>148</v>
      </c>
      <c r="L87" s="90" t="s">
        <v>149</v>
      </c>
      <c r="M87" s="90" t="s">
        <v>150</v>
      </c>
      <c r="N87" s="90" t="s">
        <v>151</v>
      </c>
      <c r="O87" s="90" t="s">
        <v>152</v>
      </c>
      <c r="P87" s="90" t="s">
        <v>152</v>
      </c>
      <c r="Q87" s="90" t="s">
        <v>152</v>
      </c>
      <c r="R87" s="90" t="s">
        <v>152</v>
      </c>
      <c r="S87" s="90" t="s">
        <v>160</v>
      </c>
      <c r="T87" s="90" t="s">
        <v>152</v>
      </c>
      <c r="U87" s="90"/>
      <c r="V87" s="91"/>
      <c r="W87" s="86"/>
      <c r="X87" s="91"/>
      <c r="Y87" s="91"/>
      <c r="Z87" s="91"/>
      <c r="AA87" s="91"/>
      <c r="AB87" s="251"/>
      <c r="AC87" s="254"/>
      <c r="AD87" s="164"/>
      <c r="AE87" s="164"/>
    </row>
    <row r="88" spans="1:31" s="92" customFormat="1" ht="20.25" customHeight="1">
      <c r="A88" s="85">
        <v>34</v>
      </c>
      <c r="B88" s="86" t="s">
        <v>192</v>
      </c>
      <c r="C88" s="87"/>
      <c r="D88" s="87"/>
      <c r="E88" s="95"/>
      <c r="F88" s="88">
        <v>1930</v>
      </c>
      <c r="G88" s="181">
        <v>150000</v>
      </c>
      <c r="H88" s="89" t="s">
        <v>193</v>
      </c>
      <c r="I88" s="86" t="s">
        <v>194</v>
      </c>
      <c r="J88" s="90"/>
      <c r="K88" s="90" t="s">
        <v>148</v>
      </c>
      <c r="L88" s="90" t="s">
        <v>195</v>
      </c>
      <c r="M88" s="90" t="s">
        <v>150</v>
      </c>
      <c r="N88" s="90" t="s">
        <v>151</v>
      </c>
      <c r="O88" s="90" t="s">
        <v>152</v>
      </c>
      <c r="P88" s="90" t="s">
        <v>152</v>
      </c>
      <c r="Q88" s="90" t="s">
        <v>152</v>
      </c>
      <c r="R88" s="90" t="s">
        <v>152</v>
      </c>
      <c r="S88" s="90" t="s">
        <v>160</v>
      </c>
      <c r="T88" s="90" t="s">
        <v>152</v>
      </c>
      <c r="U88" s="90"/>
      <c r="V88" s="91"/>
      <c r="W88" s="86"/>
      <c r="X88" s="91"/>
      <c r="Y88" s="91"/>
      <c r="Z88" s="91"/>
      <c r="AA88" s="91"/>
      <c r="AB88" s="251"/>
      <c r="AC88" s="254"/>
      <c r="AD88" s="164"/>
      <c r="AE88" s="164"/>
    </row>
    <row r="89" spans="1:31" s="92" customFormat="1" ht="20.25" customHeight="1">
      <c r="A89" s="85">
        <v>35</v>
      </c>
      <c r="B89" s="86" t="s">
        <v>196</v>
      </c>
      <c r="C89" s="87"/>
      <c r="D89" s="87"/>
      <c r="E89" s="95"/>
      <c r="F89" s="88">
        <v>1891</v>
      </c>
      <c r="G89" s="181">
        <v>30000</v>
      </c>
      <c r="H89" s="89"/>
      <c r="I89" s="86" t="s">
        <v>197</v>
      </c>
      <c r="J89" s="90"/>
      <c r="K89" s="90" t="s">
        <v>148</v>
      </c>
      <c r="L89" s="90" t="s">
        <v>149</v>
      </c>
      <c r="M89" s="90" t="s">
        <v>150</v>
      </c>
      <c r="N89" s="90" t="s">
        <v>151</v>
      </c>
      <c r="O89" s="90" t="s">
        <v>153</v>
      </c>
      <c r="P89" s="90" t="s">
        <v>152</v>
      </c>
      <c r="Q89" s="90" t="s">
        <v>153</v>
      </c>
      <c r="R89" s="90" t="s">
        <v>153</v>
      </c>
      <c r="S89" s="90" t="s">
        <v>160</v>
      </c>
      <c r="T89" s="90" t="s">
        <v>153</v>
      </c>
      <c r="U89" s="90"/>
      <c r="V89" s="91"/>
      <c r="W89" s="86"/>
      <c r="X89" s="91"/>
      <c r="Y89" s="91"/>
      <c r="Z89" s="91"/>
      <c r="AA89" s="91"/>
      <c r="AB89" s="251"/>
      <c r="AC89" s="254"/>
      <c r="AD89" s="164"/>
      <c r="AE89" s="164"/>
    </row>
    <row r="90" spans="1:31" s="92" customFormat="1" ht="20.25" customHeight="1">
      <c r="A90" s="85">
        <v>36</v>
      </c>
      <c r="B90" s="86" t="s">
        <v>198</v>
      </c>
      <c r="C90" s="87"/>
      <c r="D90" s="87"/>
      <c r="E90" s="95"/>
      <c r="F90" s="88">
        <v>1910</v>
      </c>
      <c r="G90" s="181">
        <v>50000</v>
      </c>
      <c r="H90" s="89"/>
      <c r="I90" s="86" t="s">
        <v>199</v>
      </c>
      <c r="J90" s="90"/>
      <c r="K90" s="90" t="s">
        <v>148</v>
      </c>
      <c r="L90" s="90" t="s">
        <v>149</v>
      </c>
      <c r="M90" s="90" t="s">
        <v>150</v>
      </c>
      <c r="N90" s="90" t="s">
        <v>151</v>
      </c>
      <c r="O90" s="90" t="s">
        <v>152</v>
      </c>
      <c r="P90" s="90" t="s">
        <v>152</v>
      </c>
      <c r="Q90" s="90" t="s">
        <v>152</v>
      </c>
      <c r="R90" s="90" t="s">
        <v>152</v>
      </c>
      <c r="S90" s="90" t="s">
        <v>200</v>
      </c>
      <c r="T90" s="90" t="s">
        <v>152</v>
      </c>
      <c r="U90" s="90"/>
      <c r="V90" s="91"/>
      <c r="W90" s="86"/>
      <c r="X90" s="91"/>
      <c r="Y90" s="91"/>
      <c r="Z90" s="91"/>
      <c r="AA90" s="91"/>
      <c r="AB90" s="251"/>
      <c r="AC90" s="254"/>
      <c r="AD90" s="164"/>
      <c r="AE90" s="164"/>
    </row>
    <row r="91" spans="1:31" s="92" customFormat="1" ht="20.25" customHeight="1">
      <c r="A91" s="85">
        <v>37</v>
      </c>
      <c r="B91" s="86" t="s">
        <v>201</v>
      </c>
      <c r="C91" s="87"/>
      <c r="D91" s="87"/>
      <c r="E91" s="95"/>
      <c r="F91" s="88">
        <v>1960</v>
      </c>
      <c r="G91" s="181">
        <v>25000</v>
      </c>
      <c r="H91" s="89"/>
      <c r="I91" s="86" t="s">
        <v>202</v>
      </c>
      <c r="J91" s="90"/>
      <c r="K91" s="90" t="s">
        <v>148</v>
      </c>
      <c r="L91" s="90" t="s">
        <v>149</v>
      </c>
      <c r="M91" s="90" t="s">
        <v>169</v>
      </c>
      <c r="N91" s="90" t="s">
        <v>151</v>
      </c>
      <c r="O91" s="90" t="s">
        <v>153</v>
      </c>
      <c r="P91" s="90" t="s">
        <v>152</v>
      </c>
      <c r="Q91" s="90" t="s">
        <v>153</v>
      </c>
      <c r="R91" s="90" t="s">
        <v>153</v>
      </c>
      <c r="S91" s="90" t="s">
        <v>160</v>
      </c>
      <c r="T91" s="90" t="s">
        <v>153</v>
      </c>
      <c r="U91" s="90"/>
      <c r="V91" s="91"/>
      <c r="W91" s="86"/>
      <c r="X91" s="91"/>
      <c r="Y91" s="91"/>
      <c r="Z91" s="91"/>
      <c r="AA91" s="91"/>
      <c r="AB91" s="251"/>
      <c r="AC91" s="254"/>
      <c r="AD91" s="164"/>
      <c r="AE91" s="164"/>
    </row>
    <row r="92" spans="1:31" s="92" customFormat="1" ht="20.25" customHeight="1">
      <c r="A92" s="85">
        <v>38</v>
      </c>
      <c r="B92" s="86" t="s">
        <v>203</v>
      </c>
      <c r="C92" s="87"/>
      <c r="D92" s="87"/>
      <c r="E92" s="95"/>
      <c r="F92" s="88">
        <v>1895</v>
      </c>
      <c r="G92" s="181">
        <v>40000</v>
      </c>
      <c r="H92" s="89"/>
      <c r="I92" s="86" t="s">
        <v>204</v>
      </c>
      <c r="J92" s="90"/>
      <c r="K92" s="90" t="s">
        <v>148</v>
      </c>
      <c r="L92" s="90" t="s">
        <v>195</v>
      </c>
      <c r="M92" s="90" t="s">
        <v>169</v>
      </c>
      <c r="N92" s="90" t="s">
        <v>160</v>
      </c>
      <c r="O92" s="90" t="s">
        <v>152</v>
      </c>
      <c r="P92" s="90" t="s">
        <v>152</v>
      </c>
      <c r="Q92" s="90" t="s">
        <v>152</v>
      </c>
      <c r="R92" s="90" t="s">
        <v>152</v>
      </c>
      <c r="S92" s="90" t="s">
        <v>160</v>
      </c>
      <c r="T92" s="90" t="s">
        <v>152</v>
      </c>
      <c r="U92" s="90"/>
      <c r="V92" s="91"/>
      <c r="W92" s="86"/>
      <c r="X92" s="91"/>
      <c r="Y92" s="91"/>
      <c r="Z92" s="91"/>
      <c r="AA92" s="91"/>
      <c r="AB92" s="251"/>
      <c r="AC92" s="254"/>
      <c r="AD92" s="164"/>
      <c r="AE92" s="164"/>
    </row>
    <row r="93" spans="1:31" s="92" customFormat="1" ht="20.25" customHeight="1">
      <c r="A93" s="85">
        <v>39</v>
      </c>
      <c r="B93" s="86" t="s">
        <v>201</v>
      </c>
      <c r="C93" s="87"/>
      <c r="D93" s="87"/>
      <c r="E93" s="95"/>
      <c r="F93" s="88">
        <v>1910</v>
      </c>
      <c r="G93" s="181">
        <v>35000</v>
      </c>
      <c r="H93" s="89"/>
      <c r="I93" s="86" t="s">
        <v>205</v>
      </c>
      <c r="J93" s="90"/>
      <c r="K93" s="90" t="s">
        <v>148</v>
      </c>
      <c r="L93" s="90" t="s">
        <v>149</v>
      </c>
      <c r="M93" s="90" t="s">
        <v>150</v>
      </c>
      <c r="N93" s="90" t="s">
        <v>151</v>
      </c>
      <c r="O93" s="90" t="s">
        <v>153</v>
      </c>
      <c r="P93" s="90" t="s">
        <v>152</v>
      </c>
      <c r="Q93" s="90" t="s">
        <v>152</v>
      </c>
      <c r="R93" s="90" t="s">
        <v>152</v>
      </c>
      <c r="S93" s="90" t="s">
        <v>160</v>
      </c>
      <c r="T93" s="90" t="s">
        <v>153</v>
      </c>
      <c r="U93" s="90"/>
      <c r="V93" s="91"/>
      <c r="W93" s="86"/>
      <c r="X93" s="91"/>
      <c r="Y93" s="91"/>
      <c r="Z93" s="91"/>
      <c r="AA93" s="91"/>
      <c r="AB93" s="251"/>
      <c r="AC93" s="254"/>
      <c r="AD93" s="164"/>
      <c r="AE93" s="164"/>
    </row>
    <row r="94" spans="1:31" s="92" customFormat="1" ht="20.25" customHeight="1">
      <c r="A94" s="85">
        <v>40</v>
      </c>
      <c r="B94" s="86" t="s">
        <v>206</v>
      </c>
      <c r="C94" s="87"/>
      <c r="D94" s="87"/>
      <c r="E94" s="95"/>
      <c r="F94" s="88">
        <v>1880</v>
      </c>
      <c r="G94" s="181">
        <v>37000</v>
      </c>
      <c r="H94" s="89"/>
      <c r="I94" s="86" t="s">
        <v>207</v>
      </c>
      <c r="J94" s="90"/>
      <c r="K94" s="90" t="s">
        <v>148</v>
      </c>
      <c r="L94" s="90" t="s">
        <v>149</v>
      </c>
      <c r="M94" s="90" t="s">
        <v>150</v>
      </c>
      <c r="N94" s="90" t="s">
        <v>160</v>
      </c>
      <c r="O94" s="90" t="s">
        <v>153</v>
      </c>
      <c r="P94" s="90" t="s">
        <v>153</v>
      </c>
      <c r="Q94" s="90" t="s">
        <v>153</v>
      </c>
      <c r="R94" s="90" t="s">
        <v>153</v>
      </c>
      <c r="S94" s="90" t="s">
        <v>160</v>
      </c>
      <c r="T94" s="90" t="s">
        <v>153</v>
      </c>
      <c r="U94" s="90"/>
      <c r="V94" s="91"/>
      <c r="W94" s="86"/>
      <c r="X94" s="91"/>
      <c r="Y94" s="91"/>
      <c r="Z94" s="91"/>
      <c r="AA94" s="91"/>
      <c r="AB94" s="251"/>
      <c r="AC94" s="254"/>
      <c r="AD94" s="164"/>
      <c r="AE94" s="164"/>
    </row>
    <row r="95" spans="1:31" s="92" customFormat="1" ht="20.25" customHeight="1">
      <c r="A95" s="85">
        <v>41</v>
      </c>
      <c r="B95" s="86" t="s">
        <v>201</v>
      </c>
      <c r="C95" s="87"/>
      <c r="D95" s="87"/>
      <c r="E95" s="95"/>
      <c r="F95" s="88">
        <v>1957</v>
      </c>
      <c r="G95" s="181">
        <v>46000</v>
      </c>
      <c r="H95" s="89"/>
      <c r="I95" s="86" t="s">
        <v>208</v>
      </c>
      <c r="J95" s="90"/>
      <c r="K95" s="90" t="s">
        <v>148</v>
      </c>
      <c r="L95" s="90" t="s">
        <v>149</v>
      </c>
      <c r="M95" s="90" t="s">
        <v>150</v>
      </c>
      <c r="N95" s="90" t="s">
        <v>151</v>
      </c>
      <c r="O95" s="90" t="s">
        <v>153</v>
      </c>
      <c r="P95" s="90" t="s">
        <v>152</v>
      </c>
      <c r="Q95" s="90" t="s">
        <v>153</v>
      </c>
      <c r="R95" s="90" t="s">
        <v>153</v>
      </c>
      <c r="S95" s="90" t="s">
        <v>160</v>
      </c>
      <c r="T95" s="90" t="s">
        <v>153</v>
      </c>
      <c r="U95" s="90"/>
      <c r="V95" s="91"/>
      <c r="W95" s="86"/>
      <c r="X95" s="91"/>
      <c r="Y95" s="91"/>
      <c r="Z95" s="91"/>
      <c r="AA95" s="91"/>
      <c r="AB95" s="251"/>
      <c r="AC95" s="254"/>
      <c r="AD95" s="164"/>
      <c r="AE95" s="164"/>
    </row>
    <row r="96" spans="1:31" s="92" customFormat="1" ht="20.25" customHeight="1">
      <c r="A96" s="85">
        <v>43</v>
      </c>
      <c r="B96" s="86" t="s">
        <v>209</v>
      </c>
      <c r="C96" s="87"/>
      <c r="D96" s="87"/>
      <c r="E96" s="95"/>
      <c r="F96" s="88">
        <v>1840</v>
      </c>
      <c r="G96" s="181">
        <v>30000</v>
      </c>
      <c r="H96" s="89"/>
      <c r="I96" s="86" t="s">
        <v>210</v>
      </c>
      <c r="J96" s="90"/>
      <c r="K96" s="90" t="s">
        <v>148</v>
      </c>
      <c r="L96" s="90" t="s">
        <v>149</v>
      </c>
      <c r="M96" s="90" t="s">
        <v>169</v>
      </c>
      <c r="N96" s="90" t="s">
        <v>160</v>
      </c>
      <c r="O96" s="90" t="s">
        <v>153</v>
      </c>
      <c r="P96" s="90" t="s">
        <v>152</v>
      </c>
      <c r="Q96" s="90" t="s">
        <v>152</v>
      </c>
      <c r="R96" s="90" t="s">
        <v>153</v>
      </c>
      <c r="S96" s="90" t="s">
        <v>160</v>
      </c>
      <c r="T96" s="90" t="s">
        <v>153</v>
      </c>
      <c r="U96" s="90"/>
      <c r="V96" s="91"/>
      <c r="W96" s="86"/>
      <c r="X96" s="91"/>
      <c r="Y96" s="91"/>
      <c r="Z96" s="91"/>
      <c r="AA96" s="91"/>
      <c r="AB96" s="251"/>
      <c r="AC96" s="254"/>
      <c r="AD96" s="164"/>
      <c r="AE96" s="164"/>
    </row>
    <row r="97" spans="1:31" s="92" customFormat="1" ht="20.25" customHeight="1">
      <c r="A97" s="85">
        <v>45</v>
      </c>
      <c r="B97" s="86" t="s">
        <v>192</v>
      </c>
      <c r="C97" s="87"/>
      <c r="D97" s="87"/>
      <c r="E97" s="95"/>
      <c r="F97" s="88"/>
      <c r="G97" s="181">
        <v>55000</v>
      </c>
      <c r="H97" s="89"/>
      <c r="I97" s="86" t="s">
        <v>211</v>
      </c>
      <c r="J97" s="90"/>
      <c r="K97" s="90" t="s">
        <v>148</v>
      </c>
      <c r="L97" s="90" t="s">
        <v>149</v>
      </c>
      <c r="M97" s="90" t="s">
        <v>150</v>
      </c>
      <c r="N97" s="90" t="s">
        <v>151</v>
      </c>
      <c r="O97" s="90" t="s">
        <v>152</v>
      </c>
      <c r="P97" s="90" t="s">
        <v>152</v>
      </c>
      <c r="Q97" s="90" t="s">
        <v>153</v>
      </c>
      <c r="R97" s="90" t="s">
        <v>152</v>
      </c>
      <c r="S97" s="90" t="s">
        <v>160</v>
      </c>
      <c r="T97" s="90" t="s">
        <v>153</v>
      </c>
      <c r="U97" s="90"/>
      <c r="V97" s="91"/>
      <c r="W97" s="86"/>
      <c r="X97" s="91"/>
      <c r="Y97" s="91"/>
      <c r="Z97" s="91"/>
      <c r="AA97" s="91"/>
      <c r="AB97" s="251"/>
      <c r="AC97" s="254"/>
      <c r="AD97" s="164"/>
      <c r="AE97" s="164"/>
    </row>
    <row r="98" spans="1:31" s="92" customFormat="1" ht="20.25" customHeight="1">
      <c r="A98" s="85">
        <v>46</v>
      </c>
      <c r="B98" s="86" t="s">
        <v>192</v>
      </c>
      <c r="C98" s="87"/>
      <c r="D98" s="87"/>
      <c r="E98" s="95"/>
      <c r="F98" s="88">
        <v>1965</v>
      </c>
      <c r="G98" s="181">
        <v>20000</v>
      </c>
      <c r="H98" s="89"/>
      <c r="I98" s="86" t="s">
        <v>212</v>
      </c>
      <c r="J98" s="90"/>
      <c r="K98" s="90" t="s">
        <v>148</v>
      </c>
      <c r="L98" s="90" t="s">
        <v>149</v>
      </c>
      <c r="M98" s="90" t="s">
        <v>150</v>
      </c>
      <c r="N98" s="90" t="s">
        <v>151</v>
      </c>
      <c r="O98" s="90" t="s">
        <v>153</v>
      </c>
      <c r="P98" s="90" t="s">
        <v>153</v>
      </c>
      <c r="Q98" s="90" t="s">
        <v>153</v>
      </c>
      <c r="R98" s="90" t="s">
        <v>153</v>
      </c>
      <c r="S98" s="90" t="s">
        <v>160</v>
      </c>
      <c r="T98" s="90" t="s">
        <v>153</v>
      </c>
      <c r="U98" s="90"/>
      <c r="V98" s="91"/>
      <c r="W98" s="86"/>
      <c r="X98" s="91"/>
      <c r="Y98" s="91"/>
      <c r="Z98" s="91"/>
      <c r="AA98" s="91"/>
      <c r="AB98" s="251"/>
      <c r="AC98" s="254"/>
      <c r="AD98" s="164"/>
      <c r="AE98" s="164"/>
    </row>
    <row r="99" spans="1:31" s="92" customFormat="1" ht="20.25" customHeight="1">
      <c r="A99" s="85">
        <v>47</v>
      </c>
      <c r="B99" s="86" t="s">
        <v>213</v>
      </c>
      <c r="C99" s="87"/>
      <c r="D99" s="87"/>
      <c r="E99" s="95"/>
      <c r="F99" s="88">
        <v>1957</v>
      </c>
      <c r="G99" s="181">
        <v>350000</v>
      </c>
      <c r="H99" s="89"/>
      <c r="I99" s="86" t="s">
        <v>214</v>
      </c>
      <c r="J99" s="90"/>
      <c r="K99" s="90" t="s">
        <v>148</v>
      </c>
      <c r="L99" s="90" t="s">
        <v>149</v>
      </c>
      <c r="M99" s="90" t="s">
        <v>150</v>
      </c>
      <c r="N99" s="90" t="s">
        <v>151</v>
      </c>
      <c r="O99" s="90" t="s">
        <v>152</v>
      </c>
      <c r="P99" s="90" t="s">
        <v>152</v>
      </c>
      <c r="Q99" s="90" t="s">
        <v>152</v>
      </c>
      <c r="R99" s="90" t="s">
        <v>152</v>
      </c>
      <c r="S99" s="90" t="s">
        <v>160</v>
      </c>
      <c r="T99" s="90" t="s">
        <v>152</v>
      </c>
      <c r="U99" s="90"/>
      <c r="V99" s="91"/>
      <c r="W99" s="86"/>
      <c r="X99" s="91"/>
      <c r="Y99" s="91"/>
      <c r="Z99" s="91"/>
      <c r="AA99" s="91"/>
      <c r="AB99" s="251"/>
      <c r="AC99" s="254"/>
      <c r="AD99" s="164"/>
      <c r="AE99" s="164"/>
    </row>
    <row r="100" spans="1:31" s="92" customFormat="1" ht="20.25" customHeight="1">
      <c r="A100" s="85">
        <v>48</v>
      </c>
      <c r="B100" s="86" t="s">
        <v>201</v>
      </c>
      <c r="C100" s="87"/>
      <c r="D100" s="87"/>
      <c r="E100" s="95"/>
      <c r="F100" s="88"/>
      <c r="G100" s="181">
        <v>70000</v>
      </c>
      <c r="H100" s="89"/>
      <c r="I100" s="86" t="s">
        <v>215</v>
      </c>
      <c r="J100" s="90"/>
      <c r="K100" s="90" t="s">
        <v>148</v>
      </c>
      <c r="L100" s="90" t="s">
        <v>149</v>
      </c>
      <c r="M100" s="90" t="s">
        <v>169</v>
      </c>
      <c r="N100" s="90" t="s">
        <v>160</v>
      </c>
      <c r="O100" s="90" t="s">
        <v>153</v>
      </c>
      <c r="P100" s="90" t="s">
        <v>152</v>
      </c>
      <c r="Q100" s="90" t="s">
        <v>152</v>
      </c>
      <c r="R100" s="90" t="s">
        <v>152</v>
      </c>
      <c r="S100" s="90" t="s">
        <v>160</v>
      </c>
      <c r="T100" s="90" t="s">
        <v>152</v>
      </c>
      <c r="U100" s="90"/>
      <c r="V100" s="91"/>
      <c r="W100" s="86"/>
      <c r="X100" s="91"/>
      <c r="Y100" s="91"/>
      <c r="Z100" s="91"/>
      <c r="AA100" s="91"/>
      <c r="AB100" s="251"/>
      <c r="AC100" s="254"/>
      <c r="AD100" s="164"/>
      <c r="AE100" s="164"/>
    </row>
    <row r="101" spans="1:31" s="92" customFormat="1" ht="20.25" customHeight="1">
      <c r="A101" s="85">
        <v>49</v>
      </c>
      <c r="B101" s="86" t="s">
        <v>192</v>
      </c>
      <c r="C101" s="87"/>
      <c r="D101" s="87"/>
      <c r="E101" s="95"/>
      <c r="F101" s="88"/>
      <c r="G101" s="181">
        <v>40000</v>
      </c>
      <c r="H101" s="89"/>
      <c r="I101" s="86" t="s">
        <v>216</v>
      </c>
      <c r="J101" s="90"/>
      <c r="K101" s="90" t="s">
        <v>148</v>
      </c>
      <c r="L101" s="90" t="s">
        <v>149</v>
      </c>
      <c r="M101" s="90" t="s">
        <v>150</v>
      </c>
      <c r="N101" s="90" t="s">
        <v>151</v>
      </c>
      <c r="O101" s="90" t="s">
        <v>153</v>
      </c>
      <c r="P101" s="90" t="s">
        <v>153</v>
      </c>
      <c r="Q101" s="90" t="s">
        <v>153</v>
      </c>
      <c r="R101" s="90" t="s">
        <v>153</v>
      </c>
      <c r="S101" s="90" t="s">
        <v>160</v>
      </c>
      <c r="T101" s="90" t="s">
        <v>153</v>
      </c>
      <c r="U101" s="90"/>
      <c r="V101" s="91"/>
      <c r="W101" s="86"/>
      <c r="X101" s="91"/>
      <c r="Y101" s="91"/>
      <c r="Z101" s="91"/>
      <c r="AA101" s="91"/>
      <c r="AB101" s="251"/>
      <c r="AC101" s="254"/>
      <c r="AD101" s="164"/>
      <c r="AE101" s="164"/>
    </row>
    <row r="102" spans="1:31" s="92" customFormat="1" ht="20.25" customHeight="1">
      <c r="A102" s="85">
        <v>50</v>
      </c>
      <c r="B102" s="86" t="s">
        <v>217</v>
      </c>
      <c r="C102" s="87"/>
      <c r="D102" s="87"/>
      <c r="E102" s="95"/>
      <c r="F102" s="88"/>
      <c r="G102" s="181">
        <v>20000</v>
      </c>
      <c r="H102" s="89"/>
      <c r="I102" s="86" t="s">
        <v>218</v>
      </c>
      <c r="J102" s="90"/>
      <c r="K102" s="90" t="s">
        <v>148</v>
      </c>
      <c r="L102" s="90" t="s">
        <v>149</v>
      </c>
      <c r="M102" s="90" t="s">
        <v>150</v>
      </c>
      <c r="N102" s="90" t="s">
        <v>151</v>
      </c>
      <c r="O102" s="90" t="s">
        <v>153</v>
      </c>
      <c r="P102" s="90" t="s">
        <v>153</v>
      </c>
      <c r="Q102" s="90" t="s">
        <v>153</v>
      </c>
      <c r="R102" s="90" t="s">
        <v>153</v>
      </c>
      <c r="S102" s="90" t="s">
        <v>160</v>
      </c>
      <c r="T102" s="90" t="s">
        <v>153</v>
      </c>
      <c r="U102" s="90"/>
      <c r="V102" s="91"/>
      <c r="W102" s="86"/>
      <c r="X102" s="91"/>
      <c r="Y102" s="91"/>
      <c r="Z102" s="91"/>
      <c r="AA102" s="91"/>
      <c r="AB102" s="251"/>
      <c r="AC102" s="254"/>
      <c r="AD102" s="164"/>
      <c r="AE102" s="164"/>
    </row>
    <row r="103" spans="1:31" s="92" customFormat="1" ht="20.25" customHeight="1">
      <c r="A103" s="85">
        <v>51</v>
      </c>
      <c r="B103" s="86" t="s">
        <v>217</v>
      </c>
      <c r="C103" s="87"/>
      <c r="D103" s="87"/>
      <c r="E103" s="95"/>
      <c r="F103" s="88"/>
      <c r="G103" s="181">
        <v>20000</v>
      </c>
      <c r="H103" s="89"/>
      <c r="I103" s="86" t="s">
        <v>219</v>
      </c>
      <c r="J103" s="90"/>
      <c r="K103" s="90" t="s">
        <v>148</v>
      </c>
      <c r="L103" s="90" t="s">
        <v>149</v>
      </c>
      <c r="M103" s="90" t="s">
        <v>150</v>
      </c>
      <c r="N103" s="90" t="s">
        <v>160</v>
      </c>
      <c r="O103" s="90" t="s">
        <v>152</v>
      </c>
      <c r="P103" s="90" t="s">
        <v>152</v>
      </c>
      <c r="Q103" s="90" t="s">
        <v>152</v>
      </c>
      <c r="R103" s="90" t="s">
        <v>152</v>
      </c>
      <c r="S103" s="90" t="s">
        <v>160</v>
      </c>
      <c r="T103" s="90" t="s">
        <v>152</v>
      </c>
      <c r="U103" s="90"/>
      <c r="V103" s="91"/>
      <c r="W103" s="86"/>
      <c r="X103" s="91"/>
      <c r="Y103" s="91"/>
      <c r="Z103" s="91"/>
      <c r="AA103" s="91"/>
      <c r="AB103" s="251"/>
      <c r="AC103" s="254"/>
      <c r="AD103" s="164"/>
      <c r="AE103" s="164"/>
    </row>
    <row r="104" spans="1:31" s="92" customFormat="1" ht="20.25" customHeight="1">
      <c r="A104" s="85">
        <v>52</v>
      </c>
      <c r="B104" s="86" t="s">
        <v>220</v>
      </c>
      <c r="C104" s="87"/>
      <c r="D104" s="87"/>
      <c r="E104" s="95"/>
      <c r="F104" s="88"/>
      <c r="G104" s="181">
        <v>20000</v>
      </c>
      <c r="H104" s="89"/>
      <c r="I104" s="86" t="s">
        <v>221</v>
      </c>
      <c r="J104" s="90"/>
      <c r="K104" s="90" t="s">
        <v>148</v>
      </c>
      <c r="L104" s="90" t="s">
        <v>195</v>
      </c>
      <c r="M104" s="90" t="s">
        <v>169</v>
      </c>
      <c r="N104" s="90" t="s">
        <v>160</v>
      </c>
      <c r="O104" s="90" t="s">
        <v>152</v>
      </c>
      <c r="P104" s="90" t="s">
        <v>152</v>
      </c>
      <c r="Q104" s="90" t="s">
        <v>152</v>
      </c>
      <c r="R104" s="90" t="s">
        <v>152</v>
      </c>
      <c r="S104" s="90" t="s">
        <v>160</v>
      </c>
      <c r="T104" s="90" t="s">
        <v>152</v>
      </c>
      <c r="U104" s="90"/>
      <c r="V104" s="91"/>
      <c r="W104" s="86"/>
      <c r="X104" s="91"/>
      <c r="Y104" s="91"/>
      <c r="Z104" s="91"/>
      <c r="AA104" s="91"/>
      <c r="AB104" s="251"/>
      <c r="AC104" s="254"/>
      <c r="AD104" s="164"/>
      <c r="AE104" s="164"/>
    </row>
    <row r="105" spans="1:31" s="92" customFormat="1" ht="20.25" customHeight="1">
      <c r="A105" s="85">
        <v>53</v>
      </c>
      <c r="B105" s="86" t="s">
        <v>196</v>
      </c>
      <c r="C105" s="87"/>
      <c r="D105" s="87"/>
      <c r="E105" s="95"/>
      <c r="F105" s="88">
        <v>1930</v>
      </c>
      <c r="G105" s="181">
        <v>60000</v>
      </c>
      <c r="H105" s="89"/>
      <c r="I105" s="86" t="s">
        <v>222</v>
      </c>
      <c r="J105" s="90"/>
      <c r="K105" s="90" t="s">
        <v>148</v>
      </c>
      <c r="L105" s="90" t="s">
        <v>149</v>
      </c>
      <c r="M105" s="90" t="s">
        <v>169</v>
      </c>
      <c r="N105" s="90" t="s">
        <v>160</v>
      </c>
      <c r="O105" s="90" t="s">
        <v>152</v>
      </c>
      <c r="P105" s="90" t="s">
        <v>152</v>
      </c>
      <c r="Q105" s="90" t="s">
        <v>152</v>
      </c>
      <c r="R105" s="90" t="s">
        <v>152</v>
      </c>
      <c r="S105" s="90" t="s">
        <v>160</v>
      </c>
      <c r="T105" s="90" t="s">
        <v>152</v>
      </c>
      <c r="U105" s="90"/>
      <c r="V105" s="91"/>
      <c r="W105" s="86"/>
      <c r="X105" s="91"/>
      <c r="Y105" s="91"/>
      <c r="Z105" s="91"/>
      <c r="AA105" s="91"/>
      <c r="AB105" s="251"/>
      <c r="AC105" s="254"/>
      <c r="AD105" s="164"/>
      <c r="AE105" s="164"/>
    </row>
    <row r="106" spans="1:31" s="92" customFormat="1" ht="33" customHeight="1">
      <c r="A106" s="85">
        <v>54</v>
      </c>
      <c r="B106" s="96" t="s">
        <v>223</v>
      </c>
      <c r="C106" s="87"/>
      <c r="D106" s="87"/>
      <c r="E106" s="95"/>
      <c r="F106" s="97">
        <v>1976</v>
      </c>
      <c r="G106" s="182">
        <v>200000</v>
      </c>
      <c r="H106" s="89" t="s">
        <v>224</v>
      </c>
      <c r="I106" s="87" t="s">
        <v>222</v>
      </c>
      <c r="J106" s="90"/>
      <c r="K106" s="90" t="s">
        <v>148</v>
      </c>
      <c r="L106" s="90" t="s">
        <v>195</v>
      </c>
      <c r="M106" s="90" t="s">
        <v>225</v>
      </c>
      <c r="N106" s="90" t="s">
        <v>160</v>
      </c>
      <c r="O106" s="90" t="s">
        <v>153</v>
      </c>
      <c r="P106" s="90" t="s">
        <v>152</v>
      </c>
      <c r="Q106" s="90" t="s">
        <v>152</v>
      </c>
      <c r="R106" s="90" t="s">
        <v>152</v>
      </c>
      <c r="S106" s="90" t="s">
        <v>160</v>
      </c>
      <c r="T106" s="90" t="s">
        <v>152</v>
      </c>
      <c r="U106" s="90"/>
      <c r="V106" s="91"/>
      <c r="W106" s="86"/>
      <c r="X106" s="91"/>
      <c r="Y106" s="91"/>
      <c r="Z106" s="91"/>
      <c r="AA106" s="91"/>
      <c r="AB106" s="251"/>
      <c r="AC106" s="254"/>
      <c r="AD106" s="164"/>
      <c r="AE106" s="164"/>
    </row>
    <row r="107" spans="1:31" s="92" customFormat="1" ht="20.25" customHeight="1">
      <c r="A107" s="85">
        <v>55</v>
      </c>
      <c r="B107" s="87" t="s">
        <v>192</v>
      </c>
      <c r="C107" s="87"/>
      <c r="D107" s="87"/>
      <c r="E107" s="95"/>
      <c r="F107" s="97">
        <v>1997</v>
      </c>
      <c r="G107" s="182">
        <v>503856</v>
      </c>
      <c r="H107" s="89"/>
      <c r="I107" s="87" t="s">
        <v>226</v>
      </c>
      <c r="J107" s="90"/>
      <c r="K107" s="90" t="s">
        <v>148</v>
      </c>
      <c r="L107" s="90" t="s">
        <v>195</v>
      </c>
      <c r="M107" s="90" t="s">
        <v>225</v>
      </c>
      <c r="N107" s="90" t="s">
        <v>160</v>
      </c>
      <c r="O107" s="90" t="s">
        <v>152</v>
      </c>
      <c r="P107" s="90" t="s">
        <v>152</v>
      </c>
      <c r="Q107" s="90" t="s">
        <v>152</v>
      </c>
      <c r="R107" s="90" t="s">
        <v>152</v>
      </c>
      <c r="S107" s="90" t="s">
        <v>160</v>
      </c>
      <c r="T107" s="90" t="s">
        <v>152</v>
      </c>
      <c r="U107" s="90"/>
      <c r="V107" s="91"/>
      <c r="W107" s="86"/>
      <c r="X107" s="91"/>
      <c r="Y107" s="91"/>
      <c r="Z107" s="91"/>
      <c r="AA107" s="91"/>
      <c r="AB107" s="251"/>
      <c r="AC107" s="254"/>
      <c r="AD107" s="164"/>
      <c r="AE107" s="164"/>
    </row>
    <row r="108" spans="1:31" s="92" customFormat="1" ht="20.25" customHeight="1">
      <c r="A108" s="85">
        <v>56</v>
      </c>
      <c r="B108" s="85" t="s">
        <v>146</v>
      </c>
      <c r="C108" s="87"/>
      <c r="D108" s="87"/>
      <c r="E108" s="95"/>
      <c r="F108" s="98">
        <v>1972</v>
      </c>
      <c r="G108" s="99">
        <v>252092</v>
      </c>
      <c r="H108" s="89"/>
      <c r="I108" s="86" t="s">
        <v>227</v>
      </c>
      <c r="J108" s="90"/>
      <c r="K108" s="90" t="s">
        <v>148</v>
      </c>
      <c r="L108" s="90" t="s">
        <v>149</v>
      </c>
      <c r="M108" s="90" t="s">
        <v>169</v>
      </c>
      <c r="N108" s="90" t="s">
        <v>160</v>
      </c>
      <c r="O108" s="90" t="s">
        <v>153</v>
      </c>
      <c r="P108" s="90" t="s">
        <v>152</v>
      </c>
      <c r="Q108" s="90" t="s">
        <v>152</v>
      </c>
      <c r="R108" s="90" t="s">
        <v>152</v>
      </c>
      <c r="S108" s="90" t="s">
        <v>160</v>
      </c>
      <c r="T108" s="90" t="s">
        <v>152</v>
      </c>
      <c r="U108" s="90"/>
      <c r="V108" s="91"/>
      <c r="W108" s="86"/>
      <c r="X108" s="91"/>
      <c r="Y108" s="91"/>
      <c r="Z108" s="91"/>
      <c r="AA108" s="91"/>
      <c r="AB108" s="251"/>
      <c r="AC108" s="254"/>
      <c r="AD108" s="164"/>
      <c r="AE108" s="164"/>
    </row>
    <row r="109" spans="1:31" s="92" customFormat="1" ht="20.25" customHeight="1">
      <c r="A109" s="85">
        <v>57</v>
      </c>
      <c r="B109" s="100" t="s">
        <v>228</v>
      </c>
      <c r="C109" s="87"/>
      <c r="D109" s="87"/>
      <c r="E109" s="101"/>
      <c r="F109" s="98">
        <v>1935</v>
      </c>
      <c r="G109" s="102">
        <v>50000</v>
      </c>
      <c r="H109" s="89"/>
      <c r="I109" s="86" t="s">
        <v>229</v>
      </c>
      <c r="J109" s="90"/>
      <c r="K109" s="90" t="s">
        <v>148</v>
      </c>
      <c r="L109" s="90" t="s">
        <v>149</v>
      </c>
      <c r="M109" s="90" t="s">
        <v>150</v>
      </c>
      <c r="N109" s="90" t="s">
        <v>151</v>
      </c>
      <c r="O109" s="90" t="s">
        <v>152</v>
      </c>
      <c r="P109" s="90" t="s">
        <v>152</v>
      </c>
      <c r="Q109" s="90" t="s">
        <v>152</v>
      </c>
      <c r="R109" s="90" t="s">
        <v>152</v>
      </c>
      <c r="S109" s="90" t="s">
        <v>160</v>
      </c>
      <c r="T109" s="90" t="s">
        <v>152</v>
      </c>
      <c r="U109" s="90"/>
      <c r="V109" s="91"/>
      <c r="W109" s="86"/>
      <c r="X109" s="91"/>
      <c r="Y109" s="91"/>
      <c r="Z109" s="91"/>
      <c r="AA109" s="91"/>
      <c r="AB109" s="251"/>
      <c r="AC109" s="254"/>
      <c r="AD109" s="164"/>
      <c r="AE109" s="164"/>
    </row>
    <row r="110" spans="1:31" s="92" customFormat="1" ht="20.25" customHeight="1">
      <c r="A110" s="85">
        <v>58</v>
      </c>
      <c r="B110" s="100" t="s">
        <v>228</v>
      </c>
      <c r="C110" s="87"/>
      <c r="D110" s="87"/>
      <c r="E110" s="101"/>
      <c r="F110" s="98">
        <v>1937</v>
      </c>
      <c r="G110" s="102">
        <v>150000</v>
      </c>
      <c r="H110" s="89"/>
      <c r="I110" s="86" t="s">
        <v>230</v>
      </c>
      <c r="J110" s="90"/>
      <c r="K110" s="90" t="s">
        <v>148</v>
      </c>
      <c r="L110" s="90" t="s">
        <v>149</v>
      </c>
      <c r="M110" s="90" t="s">
        <v>150</v>
      </c>
      <c r="N110" s="90" t="s">
        <v>231</v>
      </c>
      <c r="O110" s="90" t="s">
        <v>152</v>
      </c>
      <c r="P110" s="90" t="s">
        <v>152</v>
      </c>
      <c r="Q110" s="90" t="s">
        <v>152</v>
      </c>
      <c r="R110" s="90" t="s">
        <v>152</v>
      </c>
      <c r="S110" s="90" t="s">
        <v>160</v>
      </c>
      <c r="T110" s="90" t="s">
        <v>152</v>
      </c>
      <c r="U110" s="90"/>
      <c r="V110" s="91"/>
      <c r="W110" s="86"/>
      <c r="X110" s="91"/>
      <c r="Y110" s="91"/>
      <c r="Z110" s="91"/>
      <c r="AA110" s="91"/>
      <c r="AB110" s="251"/>
      <c r="AC110" s="254"/>
      <c r="AD110" s="164"/>
      <c r="AE110" s="164"/>
    </row>
    <row r="111" spans="1:29" ht="20.25" customHeight="1">
      <c r="A111" s="13"/>
      <c r="B111" s="13"/>
      <c r="C111" s="13"/>
      <c r="D111" s="376" t="s">
        <v>12</v>
      </c>
      <c r="E111" s="377"/>
      <c r="F111" s="378"/>
      <c r="G111" s="107">
        <f>H111+AC111</f>
        <v>6644506.6</v>
      </c>
      <c r="H111" s="289">
        <f>SUM(G59:G110)</f>
        <v>5606056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2"/>
      <c r="W111" s="12"/>
      <c r="X111" s="12"/>
      <c r="Y111" s="12"/>
      <c r="Z111" s="12"/>
      <c r="AA111" s="12"/>
      <c r="AB111" s="248"/>
      <c r="AC111" s="288">
        <f>SUM(AC59:AC110)</f>
        <v>1038450.5999999999</v>
      </c>
    </row>
    <row r="112" spans="1:29" ht="20.25" customHeight="1">
      <c r="A112" s="361" t="s">
        <v>632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3"/>
    </row>
    <row r="113" spans="1:29" ht="20.25" customHeight="1">
      <c r="A113" s="18">
        <v>1</v>
      </c>
      <c r="B113" s="13" t="s">
        <v>758</v>
      </c>
      <c r="C113" s="13"/>
      <c r="D113" s="301"/>
      <c r="E113" s="301"/>
      <c r="F113" s="272">
        <v>1905</v>
      </c>
      <c r="G113" s="302">
        <v>1873373.46</v>
      </c>
      <c r="H113" s="289"/>
      <c r="I113" s="303" t="s">
        <v>710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2"/>
      <c r="W113" s="12"/>
      <c r="X113" s="12"/>
      <c r="Y113" s="12"/>
      <c r="Z113" s="12"/>
      <c r="AA113" s="12"/>
      <c r="AB113" s="12"/>
      <c r="AC113" s="288"/>
    </row>
    <row r="114" spans="1:29" ht="20.25" customHeight="1">
      <c r="A114" s="350" t="s">
        <v>12</v>
      </c>
      <c r="B114" s="351"/>
      <c r="C114" s="351"/>
      <c r="D114" s="351"/>
      <c r="E114" s="351"/>
      <c r="F114" s="352"/>
      <c r="G114" s="107">
        <f>G113</f>
        <v>1873373.46</v>
      </c>
      <c r="H114" s="289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2"/>
      <c r="W114" s="12"/>
      <c r="X114" s="12"/>
      <c r="Y114" s="12"/>
      <c r="Z114" s="12"/>
      <c r="AA114" s="12"/>
      <c r="AB114" s="12"/>
      <c r="AC114" s="288"/>
    </row>
    <row r="115" spans="1:29" ht="24" customHeight="1">
      <c r="A115" s="367" t="s">
        <v>672</v>
      </c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9"/>
    </row>
    <row r="116" spans="1:31" s="92" customFormat="1" ht="24" customHeight="1">
      <c r="A116" s="114">
        <v>1</v>
      </c>
      <c r="B116" s="109" t="s">
        <v>235</v>
      </c>
      <c r="C116" s="115"/>
      <c r="D116" s="115"/>
      <c r="E116" s="116"/>
      <c r="F116" s="110" t="s">
        <v>236</v>
      </c>
      <c r="G116" s="138"/>
      <c r="H116" s="117" t="s">
        <v>237</v>
      </c>
      <c r="I116" s="109" t="s">
        <v>238</v>
      </c>
      <c r="J116" s="118">
        <v>1</v>
      </c>
      <c r="K116" s="118" t="s">
        <v>239</v>
      </c>
      <c r="L116" s="118" t="s">
        <v>240</v>
      </c>
      <c r="M116" s="118" t="s">
        <v>241</v>
      </c>
      <c r="N116" s="118" t="s">
        <v>151</v>
      </c>
      <c r="O116" s="118" t="s">
        <v>242</v>
      </c>
      <c r="P116" s="118" t="s">
        <v>243</v>
      </c>
      <c r="Q116" s="118" t="s">
        <v>243</v>
      </c>
      <c r="R116" s="118" t="s">
        <v>243</v>
      </c>
      <c r="S116" s="118" t="s">
        <v>243</v>
      </c>
      <c r="T116" s="118" t="s">
        <v>243</v>
      </c>
      <c r="U116" s="118">
        <v>1</v>
      </c>
      <c r="V116" s="119"/>
      <c r="W116" s="119">
        <v>2500</v>
      </c>
      <c r="X116" s="120">
        <v>-591509</v>
      </c>
      <c r="Y116" s="119">
        <v>3</v>
      </c>
      <c r="Z116" s="119"/>
      <c r="AA116" s="119"/>
      <c r="AB116" s="252"/>
      <c r="AC116" s="254">
        <v>8892720</v>
      </c>
      <c r="AD116" s="164"/>
      <c r="AE116" s="164"/>
    </row>
    <row r="117" spans="1:31" s="92" customFormat="1" ht="24" customHeight="1">
      <c r="A117" s="114">
        <v>2</v>
      </c>
      <c r="B117" s="109" t="s">
        <v>235</v>
      </c>
      <c r="C117" s="115"/>
      <c r="D117" s="115"/>
      <c r="E117" s="116"/>
      <c r="F117" s="111">
        <v>1960</v>
      </c>
      <c r="G117" s="138"/>
      <c r="H117" s="121" t="s">
        <v>244</v>
      </c>
      <c r="I117" s="109" t="s">
        <v>245</v>
      </c>
      <c r="J117" s="113">
        <v>2</v>
      </c>
      <c r="K117" s="118" t="s">
        <v>239</v>
      </c>
      <c r="L117" s="113" t="s">
        <v>240</v>
      </c>
      <c r="M117" s="113" t="s">
        <v>246</v>
      </c>
      <c r="N117" s="113" t="s">
        <v>151</v>
      </c>
      <c r="O117" s="113" t="s">
        <v>242</v>
      </c>
      <c r="P117" s="113" t="s">
        <v>243</v>
      </c>
      <c r="Q117" s="113" t="s">
        <v>243</v>
      </c>
      <c r="R117" s="113" t="s">
        <v>243</v>
      </c>
      <c r="S117" s="113" t="s">
        <v>243</v>
      </c>
      <c r="T117" s="113" t="s">
        <v>243</v>
      </c>
      <c r="U117" s="113">
        <v>2</v>
      </c>
      <c r="V117" s="115"/>
      <c r="W117" s="115">
        <v>2450</v>
      </c>
      <c r="X117" s="115">
        <v>9395</v>
      </c>
      <c r="Y117" s="115">
        <v>3</v>
      </c>
      <c r="Z117" s="115" t="s">
        <v>163</v>
      </c>
      <c r="AA117" s="115" t="s">
        <v>163</v>
      </c>
      <c r="AB117" s="253" t="s">
        <v>151</v>
      </c>
      <c r="AC117" s="254">
        <v>10095600</v>
      </c>
      <c r="AD117" s="164"/>
      <c r="AE117" s="164"/>
    </row>
    <row r="118" spans="1:31" s="92" customFormat="1" ht="24" customHeight="1">
      <c r="A118" s="114">
        <v>3</v>
      </c>
      <c r="B118" s="109" t="s">
        <v>235</v>
      </c>
      <c r="C118" s="115"/>
      <c r="D118" s="115"/>
      <c r="E118" s="116"/>
      <c r="F118" s="111">
        <v>1965</v>
      </c>
      <c r="G118" s="138"/>
      <c r="H118" s="121" t="s">
        <v>247</v>
      </c>
      <c r="I118" s="109" t="s">
        <v>248</v>
      </c>
      <c r="J118" s="113">
        <v>3</v>
      </c>
      <c r="K118" s="118" t="s">
        <v>239</v>
      </c>
      <c r="L118" s="113" t="s">
        <v>240</v>
      </c>
      <c r="M118" s="113" t="s">
        <v>249</v>
      </c>
      <c r="N118" s="113" t="s">
        <v>151</v>
      </c>
      <c r="O118" s="113" t="s">
        <v>250</v>
      </c>
      <c r="P118" s="113" t="s">
        <v>243</v>
      </c>
      <c r="Q118" s="113" t="s">
        <v>243</v>
      </c>
      <c r="R118" s="113" t="s">
        <v>243</v>
      </c>
      <c r="S118" s="113" t="s">
        <v>160</v>
      </c>
      <c r="T118" s="113" t="s">
        <v>243</v>
      </c>
      <c r="U118" s="113">
        <v>3</v>
      </c>
      <c r="V118" s="115"/>
      <c r="W118" s="115">
        <v>280</v>
      </c>
      <c r="X118" s="122">
        <v>-553705</v>
      </c>
      <c r="Y118" s="115">
        <v>2</v>
      </c>
      <c r="Z118" s="115" t="s">
        <v>163</v>
      </c>
      <c r="AA118" s="115" t="s">
        <v>163</v>
      </c>
      <c r="AB118" s="253" t="s">
        <v>151</v>
      </c>
      <c r="AC118" s="254">
        <v>855620</v>
      </c>
      <c r="AD118" s="164"/>
      <c r="AE118" s="164"/>
    </row>
    <row r="119" spans="1:31" s="92" customFormat="1" ht="24" customHeight="1">
      <c r="A119" s="114">
        <v>4</v>
      </c>
      <c r="B119" s="109" t="s">
        <v>235</v>
      </c>
      <c r="C119" s="115"/>
      <c r="D119" s="115"/>
      <c r="E119" s="116"/>
      <c r="F119" s="110" t="s">
        <v>236</v>
      </c>
      <c r="G119" s="138"/>
      <c r="H119" s="121" t="s">
        <v>251</v>
      </c>
      <c r="I119" s="109" t="s">
        <v>252</v>
      </c>
      <c r="J119" s="113">
        <v>4</v>
      </c>
      <c r="K119" s="118" t="s">
        <v>239</v>
      </c>
      <c r="L119" s="113" t="s">
        <v>240</v>
      </c>
      <c r="M119" s="113" t="s">
        <v>253</v>
      </c>
      <c r="N119" s="113" t="s">
        <v>151</v>
      </c>
      <c r="O119" s="113" t="s">
        <v>254</v>
      </c>
      <c r="P119" s="113" t="s">
        <v>243</v>
      </c>
      <c r="Q119" s="113" t="s">
        <v>243</v>
      </c>
      <c r="R119" s="113" t="s">
        <v>243</v>
      </c>
      <c r="S119" s="113" t="s">
        <v>160</v>
      </c>
      <c r="T119" s="113" t="s">
        <v>243</v>
      </c>
      <c r="U119" s="113">
        <v>4</v>
      </c>
      <c r="V119" s="115"/>
      <c r="W119" s="115">
        <v>159</v>
      </c>
      <c r="X119" s="115">
        <v>750</v>
      </c>
      <c r="Y119" s="115">
        <v>2</v>
      </c>
      <c r="Z119" s="115" t="s">
        <v>163</v>
      </c>
      <c r="AA119" s="115" t="s">
        <v>163</v>
      </c>
      <c r="AB119" s="253" t="s">
        <v>151</v>
      </c>
      <c r="AC119" s="254">
        <v>716000</v>
      </c>
      <c r="AD119" s="164"/>
      <c r="AE119" s="164"/>
    </row>
    <row r="120" spans="1:31" s="92" customFormat="1" ht="24" customHeight="1">
      <c r="A120" s="123">
        <v>5</v>
      </c>
      <c r="B120" s="109" t="s">
        <v>235</v>
      </c>
      <c r="C120" s="115"/>
      <c r="D120" s="115"/>
      <c r="E120" s="116"/>
      <c r="F120" s="110" t="s">
        <v>236</v>
      </c>
      <c r="G120" s="138"/>
      <c r="H120" s="121" t="s">
        <v>255</v>
      </c>
      <c r="I120" s="109" t="s">
        <v>256</v>
      </c>
      <c r="J120" s="113">
        <v>5</v>
      </c>
      <c r="K120" s="118" t="s">
        <v>239</v>
      </c>
      <c r="L120" s="113" t="s">
        <v>240</v>
      </c>
      <c r="M120" s="113" t="s">
        <v>257</v>
      </c>
      <c r="N120" s="113" t="s">
        <v>151</v>
      </c>
      <c r="O120" s="113" t="s">
        <v>242</v>
      </c>
      <c r="P120" s="113" t="s">
        <v>243</v>
      </c>
      <c r="Q120" s="113" t="s">
        <v>243</v>
      </c>
      <c r="R120" s="113" t="s">
        <v>243</v>
      </c>
      <c r="S120" s="113" t="s">
        <v>160</v>
      </c>
      <c r="T120" s="113" t="s">
        <v>243</v>
      </c>
      <c r="U120" s="113">
        <v>5</v>
      </c>
      <c r="V120" s="115"/>
      <c r="W120" s="115">
        <v>418</v>
      </c>
      <c r="X120" s="115"/>
      <c r="Y120" s="115">
        <v>2</v>
      </c>
      <c r="Z120" s="115" t="s">
        <v>163</v>
      </c>
      <c r="AA120" s="115" t="s">
        <v>163</v>
      </c>
      <c r="AB120" s="253" t="s">
        <v>151</v>
      </c>
      <c r="AC120" s="254">
        <v>1496440</v>
      </c>
      <c r="AD120" s="164"/>
      <c r="AE120" s="164"/>
    </row>
    <row r="121" spans="1:31" s="92" customFormat="1" ht="24" customHeight="1">
      <c r="A121" s="123">
        <v>7</v>
      </c>
      <c r="B121" s="109" t="s">
        <v>235</v>
      </c>
      <c r="C121" s="115"/>
      <c r="D121" s="115"/>
      <c r="E121" s="116"/>
      <c r="F121" s="110" t="s">
        <v>236</v>
      </c>
      <c r="G121" s="138"/>
      <c r="H121" s="121" t="s">
        <v>255</v>
      </c>
      <c r="I121" s="109" t="s">
        <v>258</v>
      </c>
      <c r="J121" s="113">
        <v>7</v>
      </c>
      <c r="K121" s="118" t="s">
        <v>239</v>
      </c>
      <c r="L121" s="113" t="s">
        <v>259</v>
      </c>
      <c r="M121" s="113" t="s">
        <v>260</v>
      </c>
      <c r="N121" s="113" t="s">
        <v>151</v>
      </c>
      <c r="O121" s="113" t="s">
        <v>153</v>
      </c>
      <c r="P121" s="113" t="s">
        <v>243</v>
      </c>
      <c r="Q121" s="113" t="s">
        <v>243</v>
      </c>
      <c r="R121" s="113" t="s">
        <v>243</v>
      </c>
      <c r="S121" s="113" t="s">
        <v>160</v>
      </c>
      <c r="T121" s="113" t="s">
        <v>243</v>
      </c>
      <c r="U121" s="113">
        <v>7</v>
      </c>
      <c r="V121" s="115"/>
      <c r="W121" s="115">
        <v>500</v>
      </c>
      <c r="X121" s="115"/>
      <c r="Y121" s="115">
        <v>2</v>
      </c>
      <c r="Z121" s="115" t="s">
        <v>163</v>
      </c>
      <c r="AA121" s="115" t="s">
        <v>163</v>
      </c>
      <c r="AB121" s="253" t="s">
        <v>151</v>
      </c>
      <c r="AC121" s="254">
        <v>1145600</v>
      </c>
      <c r="AD121" s="164"/>
      <c r="AE121" s="164"/>
    </row>
    <row r="122" spans="1:31" s="92" customFormat="1" ht="24" customHeight="1">
      <c r="A122" s="123">
        <v>8</v>
      </c>
      <c r="B122" s="109" t="s">
        <v>235</v>
      </c>
      <c r="C122" s="115"/>
      <c r="D122" s="115"/>
      <c r="E122" s="116"/>
      <c r="F122" s="110" t="s">
        <v>236</v>
      </c>
      <c r="G122" s="138"/>
      <c r="H122" s="121" t="s">
        <v>261</v>
      </c>
      <c r="I122" s="109" t="s">
        <v>262</v>
      </c>
      <c r="J122" s="113">
        <v>8</v>
      </c>
      <c r="K122" s="118" t="s">
        <v>239</v>
      </c>
      <c r="L122" s="113" t="s">
        <v>259</v>
      </c>
      <c r="M122" s="113" t="s">
        <v>260</v>
      </c>
      <c r="N122" s="113" t="s">
        <v>151</v>
      </c>
      <c r="O122" s="113" t="s">
        <v>242</v>
      </c>
      <c r="P122" s="113" t="s">
        <v>243</v>
      </c>
      <c r="Q122" s="113" t="s">
        <v>243</v>
      </c>
      <c r="R122" s="113" t="s">
        <v>243</v>
      </c>
      <c r="S122" s="113" t="s">
        <v>160</v>
      </c>
      <c r="T122" s="113" t="s">
        <v>243</v>
      </c>
      <c r="U122" s="113">
        <v>8</v>
      </c>
      <c r="V122" s="115"/>
      <c r="W122" s="115">
        <v>380</v>
      </c>
      <c r="X122" s="115"/>
      <c r="Y122" s="115">
        <v>2</v>
      </c>
      <c r="Z122" s="115" t="s">
        <v>163</v>
      </c>
      <c r="AA122" s="115" t="s">
        <v>163</v>
      </c>
      <c r="AB122" s="253" t="s">
        <v>151</v>
      </c>
      <c r="AC122" s="254">
        <v>1360400</v>
      </c>
      <c r="AD122" s="164"/>
      <c r="AE122" s="164"/>
    </row>
    <row r="123" spans="1:31" s="92" customFormat="1" ht="24" customHeight="1">
      <c r="A123" s="123">
        <v>9</v>
      </c>
      <c r="B123" s="109" t="s">
        <v>263</v>
      </c>
      <c r="C123" s="115"/>
      <c r="D123" s="115"/>
      <c r="E123" s="116"/>
      <c r="F123" s="111">
        <v>1974</v>
      </c>
      <c r="G123" s="138">
        <v>718513</v>
      </c>
      <c r="H123" s="121" t="s">
        <v>264</v>
      </c>
      <c r="I123" s="109" t="s">
        <v>265</v>
      </c>
      <c r="J123" s="113">
        <v>9</v>
      </c>
      <c r="K123" s="113" t="s">
        <v>266</v>
      </c>
      <c r="L123" s="113" t="s">
        <v>267</v>
      </c>
      <c r="M123" s="113" t="s">
        <v>268</v>
      </c>
      <c r="N123" s="113" t="s">
        <v>151</v>
      </c>
      <c r="O123" s="113" t="s">
        <v>153</v>
      </c>
      <c r="P123" s="113" t="s">
        <v>243</v>
      </c>
      <c r="Q123" s="113" t="s">
        <v>243</v>
      </c>
      <c r="R123" s="113" t="s">
        <v>243</v>
      </c>
      <c r="S123" s="113" t="s">
        <v>160</v>
      </c>
      <c r="T123" s="113" t="s">
        <v>243</v>
      </c>
      <c r="U123" s="113">
        <v>9</v>
      </c>
      <c r="V123" s="115"/>
      <c r="W123" s="115">
        <v>841</v>
      </c>
      <c r="X123" s="115">
        <v>3085</v>
      </c>
      <c r="Y123" s="115">
        <v>1</v>
      </c>
      <c r="Z123" s="115" t="s">
        <v>151</v>
      </c>
      <c r="AA123" s="115" t="s">
        <v>163</v>
      </c>
      <c r="AB123" s="253" t="s">
        <v>151</v>
      </c>
      <c r="AC123" s="254"/>
      <c r="AD123" s="164"/>
      <c r="AE123" s="164"/>
    </row>
    <row r="124" spans="1:31" s="92" customFormat="1" ht="24" customHeight="1">
      <c r="A124" s="123">
        <v>10</v>
      </c>
      <c r="B124" s="109" t="s">
        <v>263</v>
      </c>
      <c r="C124" s="115"/>
      <c r="D124" s="115"/>
      <c r="E124" s="116"/>
      <c r="F124" s="111">
        <v>1962</v>
      </c>
      <c r="G124" s="138"/>
      <c r="H124" s="121" t="s">
        <v>269</v>
      </c>
      <c r="I124" s="109" t="s">
        <v>270</v>
      </c>
      <c r="J124" s="113">
        <v>10</v>
      </c>
      <c r="K124" s="118" t="s">
        <v>239</v>
      </c>
      <c r="L124" s="113" t="s">
        <v>240</v>
      </c>
      <c r="M124" s="113" t="s">
        <v>271</v>
      </c>
      <c r="N124" s="113" t="s">
        <v>151</v>
      </c>
      <c r="O124" s="113" t="s">
        <v>153</v>
      </c>
      <c r="P124" s="113" t="s">
        <v>243</v>
      </c>
      <c r="Q124" s="113" t="s">
        <v>243</v>
      </c>
      <c r="R124" s="113" t="s">
        <v>243</v>
      </c>
      <c r="S124" s="113" t="s">
        <v>243</v>
      </c>
      <c r="T124" s="113" t="s">
        <v>243</v>
      </c>
      <c r="U124" s="113">
        <v>10</v>
      </c>
      <c r="V124" s="115"/>
      <c r="W124" s="115">
        <v>320</v>
      </c>
      <c r="X124" s="115">
        <v>1430</v>
      </c>
      <c r="Y124" s="115">
        <v>2</v>
      </c>
      <c r="Z124" s="115"/>
      <c r="AA124" s="115" t="s">
        <v>163</v>
      </c>
      <c r="AB124" s="253" t="s">
        <v>151</v>
      </c>
      <c r="AC124" s="254">
        <v>1145600</v>
      </c>
      <c r="AD124" s="164"/>
      <c r="AE124" s="164"/>
    </row>
    <row r="125" spans="1:31" s="92" customFormat="1" ht="24" customHeight="1">
      <c r="A125" s="123">
        <v>11</v>
      </c>
      <c r="B125" s="109" t="s">
        <v>272</v>
      </c>
      <c r="C125" s="115"/>
      <c r="D125" s="115"/>
      <c r="E125" s="124"/>
      <c r="F125" s="111">
        <v>1978</v>
      </c>
      <c r="G125" s="138">
        <v>160577</v>
      </c>
      <c r="H125" s="121" t="s">
        <v>269</v>
      </c>
      <c r="I125" s="109" t="s">
        <v>273</v>
      </c>
      <c r="J125" s="113">
        <v>11</v>
      </c>
      <c r="K125" s="118" t="s">
        <v>239</v>
      </c>
      <c r="L125" s="113" t="s">
        <v>274</v>
      </c>
      <c r="M125" s="113" t="s">
        <v>275</v>
      </c>
      <c r="N125" s="113" t="s">
        <v>151</v>
      </c>
      <c r="O125" s="113" t="s">
        <v>243</v>
      </c>
      <c r="P125" s="113" t="s">
        <v>243</v>
      </c>
      <c r="Q125" s="113" t="s">
        <v>243</v>
      </c>
      <c r="R125" s="113" t="s">
        <v>243</v>
      </c>
      <c r="S125" s="113" t="s">
        <v>160</v>
      </c>
      <c r="T125" s="113" t="s">
        <v>243</v>
      </c>
      <c r="U125" s="113">
        <v>11</v>
      </c>
      <c r="V125" s="125">
        <v>620</v>
      </c>
      <c r="W125" s="115">
        <v>584</v>
      </c>
      <c r="X125" s="115" t="s">
        <v>276</v>
      </c>
      <c r="Y125" s="115">
        <v>1</v>
      </c>
      <c r="Z125" s="115" t="s">
        <v>151</v>
      </c>
      <c r="AA125" s="115" t="s">
        <v>163</v>
      </c>
      <c r="AB125" s="253" t="s">
        <v>151</v>
      </c>
      <c r="AC125" s="254"/>
      <c r="AD125" s="164"/>
      <c r="AE125" s="164"/>
    </row>
    <row r="126" spans="1:31" s="92" customFormat="1" ht="24" customHeight="1">
      <c r="A126" s="123">
        <v>12</v>
      </c>
      <c r="B126" s="109" t="s">
        <v>277</v>
      </c>
      <c r="C126" s="115"/>
      <c r="D126" s="115"/>
      <c r="E126" s="124"/>
      <c r="F126" s="112">
        <v>1996</v>
      </c>
      <c r="G126" s="165">
        <v>9051932.23</v>
      </c>
      <c r="H126" s="121" t="s">
        <v>278</v>
      </c>
      <c r="I126" s="109" t="s">
        <v>279</v>
      </c>
      <c r="J126" s="113">
        <v>12</v>
      </c>
      <c r="K126" s="113" t="s">
        <v>280</v>
      </c>
      <c r="L126" s="113" t="s">
        <v>240</v>
      </c>
      <c r="M126" s="113" t="s">
        <v>281</v>
      </c>
      <c r="N126" s="113" t="s">
        <v>151</v>
      </c>
      <c r="O126" s="113" t="s">
        <v>242</v>
      </c>
      <c r="P126" s="113" t="s">
        <v>243</v>
      </c>
      <c r="Q126" s="113" t="s">
        <v>243</v>
      </c>
      <c r="R126" s="113" t="s">
        <v>243</v>
      </c>
      <c r="S126" s="113" t="s">
        <v>243</v>
      </c>
      <c r="T126" s="113" t="s">
        <v>243</v>
      </c>
      <c r="U126" s="113">
        <v>12</v>
      </c>
      <c r="V126" s="125" t="s">
        <v>282</v>
      </c>
      <c r="W126" s="115">
        <v>7587</v>
      </c>
      <c r="X126" s="115">
        <v>33929</v>
      </c>
      <c r="Y126" s="115">
        <v>3</v>
      </c>
      <c r="Z126" s="115" t="s">
        <v>163</v>
      </c>
      <c r="AA126" s="115" t="s">
        <v>163</v>
      </c>
      <c r="AB126" s="253" t="s">
        <v>151</v>
      </c>
      <c r="AC126" s="255"/>
      <c r="AD126" s="164"/>
      <c r="AE126" s="164"/>
    </row>
    <row r="127" spans="1:31" s="92" customFormat="1" ht="24" customHeight="1">
      <c r="A127" s="123">
        <v>13</v>
      </c>
      <c r="B127" s="109" t="s">
        <v>283</v>
      </c>
      <c r="C127" s="115"/>
      <c r="D127" s="115"/>
      <c r="E127" s="124"/>
      <c r="F127" s="112">
        <v>2008</v>
      </c>
      <c r="G127" s="138">
        <v>17927833</v>
      </c>
      <c r="H127" s="121" t="s">
        <v>284</v>
      </c>
      <c r="I127" s="109" t="s">
        <v>285</v>
      </c>
      <c r="J127" s="113">
        <v>13</v>
      </c>
      <c r="K127" s="113" t="s">
        <v>286</v>
      </c>
      <c r="L127" s="113" t="s">
        <v>287</v>
      </c>
      <c r="M127" s="113" t="s">
        <v>275</v>
      </c>
      <c r="N127" s="113" t="s">
        <v>151</v>
      </c>
      <c r="O127" s="113" t="s">
        <v>242</v>
      </c>
      <c r="P127" s="113" t="s">
        <v>243</v>
      </c>
      <c r="Q127" s="113" t="s">
        <v>243</v>
      </c>
      <c r="R127" s="113" t="s">
        <v>243</v>
      </c>
      <c r="S127" s="113" t="s">
        <v>243</v>
      </c>
      <c r="T127" s="113" t="s">
        <v>243</v>
      </c>
      <c r="U127" s="113">
        <v>13</v>
      </c>
      <c r="V127" s="115"/>
      <c r="W127" s="115"/>
      <c r="X127" s="115"/>
      <c r="Y127" s="115">
        <v>1</v>
      </c>
      <c r="Z127" s="115"/>
      <c r="AA127" s="115"/>
      <c r="AB127" s="253"/>
      <c r="AC127" s="255"/>
      <c r="AD127" s="164"/>
      <c r="AE127" s="164"/>
    </row>
    <row r="128" spans="1:31" s="92" customFormat="1" ht="24" customHeight="1">
      <c r="A128" s="287">
        <v>14</v>
      </c>
      <c r="B128" s="283" t="s">
        <v>288</v>
      </c>
      <c r="C128" s="168"/>
      <c r="D128" s="168"/>
      <c r="E128" s="169"/>
      <c r="F128" s="170">
        <v>2010</v>
      </c>
      <c r="G128" s="279">
        <v>1127121.05</v>
      </c>
      <c r="H128" s="281" t="s">
        <v>289</v>
      </c>
      <c r="I128" s="282" t="s">
        <v>290</v>
      </c>
      <c r="J128" s="283">
        <v>14</v>
      </c>
      <c r="K128" s="283" t="s">
        <v>149</v>
      </c>
      <c r="L128" s="283" t="s">
        <v>259</v>
      </c>
      <c r="M128" s="283"/>
      <c r="N128" s="283" t="s">
        <v>151</v>
      </c>
      <c r="O128" s="283" t="s">
        <v>242</v>
      </c>
      <c r="P128" s="283" t="s">
        <v>243</v>
      </c>
      <c r="Q128" s="283" t="s">
        <v>243</v>
      </c>
      <c r="R128" s="283" t="s">
        <v>243</v>
      </c>
      <c r="S128" s="283" t="s">
        <v>160</v>
      </c>
      <c r="T128" s="283" t="s">
        <v>243</v>
      </c>
      <c r="U128" s="283">
        <v>14</v>
      </c>
      <c r="V128" s="168"/>
      <c r="W128" s="168"/>
      <c r="X128" s="168"/>
      <c r="Y128" s="168">
        <v>1</v>
      </c>
      <c r="Z128" s="168"/>
      <c r="AA128" s="168"/>
      <c r="AB128" s="284"/>
      <c r="AC128" s="285"/>
      <c r="AD128" s="164"/>
      <c r="AE128" s="164"/>
    </row>
    <row r="129" spans="1:31" s="92" customFormat="1" ht="24" customHeight="1">
      <c r="A129" s="356" t="s">
        <v>12</v>
      </c>
      <c r="B129" s="357"/>
      <c r="C129" s="357"/>
      <c r="D129" s="357"/>
      <c r="E129" s="357"/>
      <c r="F129" s="358"/>
      <c r="G129" s="280">
        <f>H129+AC129</f>
        <v>54693956.28</v>
      </c>
      <c r="H129" s="102">
        <f>SUM(G123:G128)</f>
        <v>28985976.28</v>
      </c>
      <c r="I129" s="86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7"/>
      <c r="W129" s="87"/>
      <c r="X129" s="87"/>
      <c r="Y129" s="87"/>
      <c r="Z129" s="87"/>
      <c r="AA129" s="87"/>
      <c r="AB129" s="87"/>
      <c r="AC129" s="286">
        <f>SUM(AC116:AC128)</f>
        <v>25707980</v>
      </c>
      <c r="AD129" s="164"/>
      <c r="AE129" s="164"/>
    </row>
    <row r="131" spans="6:7" ht="30.75" customHeight="1">
      <c r="F131" s="326" t="s">
        <v>749</v>
      </c>
      <c r="G131" s="327">
        <f>G129+G114+G111+G57+G54</f>
        <v>78104304.28</v>
      </c>
    </row>
  </sheetData>
  <sheetProtection/>
  <mergeCells count="32">
    <mergeCell ref="B57:F57"/>
    <mergeCell ref="A112:AC112"/>
    <mergeCell ref="O4:T4"/>
    <mergeCell ref="Z4:Z5"/>
    <mergeCell ref="AA4:AA5"/>
    <mergeCell ref="AB4:AB5"/>
    <mergeCell ref="A4:A5"/>
    <mergeCell ref="W4:W5"/>
    <mergeCell ref="H4:H5"/>
    <mergeCell ref="I4:I5"/>
    <mergeCell ref="B4:B5"/>
    <mergeCell ref="E4:E5"/>
    <mergeCell ref="J4:J5"/>
    <mergeCell ref="U4:U5"/>
    <mergeCell ref="V4:V5"/>
    <mergeCell ref="K4:M4"/>
    <mergeCell ref="A115:AC115"/>
    <mergeCell ref="D111:F111"/>
    <mergeCell ref="C4:C5"/>
    <mergeCell ref="N4:N5"/>
    <mergeCell ref="X4:X5"/>
    <mergeCell ref="Y4:Y5"/>
    <mergeCell ref="D4:D5"/>
    <mergeCell ref="F4:F5"/>
    <mergeCell ref="A114:F114"/>
    <mergeCell ref="B54:F54"/>
    <mergeCell ref="A129:F129"/>
    <mergeCell ref="G4:G5"/>
    <mergeCell ref="A6:AC6"/>
    <mergeCell ref="A55:AC55"/>
    <mergeCell ref="A58:AC58"/>
    <mergeCell ref="AC4:AC5"/>
  </mergeCells>
  <printOptions/>
  <pageMargins left="0.75" right="0.75" top="1" bottom="1" header="0.5" footer="0.5"/>
  <pageSetup horizontalDpi="600" verticalDpi="600" orientation="landscape" paperSize="9" scale="34" r:id="rId1"/>
  <rowBreaks count="2" manualBreakCount="2">
    <brk id="54" max="28" man="1"/>
    <brk id="96" max="28" man="1"/>
  </rowBreaks>
  <colBreaks count="1" manualBreakCount="1">
    <brk id="9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8"/>
  <sheetViews>
    <sheetView zoomScalePageLayoutView="0" workbookViewId="0" topLeftCell="A1">
      <selection activeCell="D366" sqref="D366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25.57421875" style="1" customWidth="1"/>
    <col min="4" max="4" width="26.00390625" style="172" customWidth="1"/>
    <col min="5" max="5" width="20.57421875" style="1" customWidth="1"/>
    <col min="6" max="16384" width="9.140625" style="1" customWidth="1"/>
  </cols>
  <sheetData>
    <row r="1" spans="1:4" ht="21" thickBot="1">
      <c r="A1" s="5"/>
      <c r="B1" s="15"/>
      <c r="C1" s="16"/>
      <c r="D1" s="171" t="s">
        <v>14</v>
      </c>
    </row>
    <row r="2" ht="13.5" thickBot="1"/>
    <row r="3" spans="1:4" ht="24.75" customHeight="1">
      <c r="A3" s="383" t="s">
        <v>755</v>
      </c>
      <c r="B3" s="384"/>
      <c r="C3" s="384"/>
      <c r="D3" s="385"/>
    </row>
    <row r="4" spans="1:4" ht="25.5">
      <c r="A4" s="163" t="s">
        <v>1</v>
      </c>
      <c r="B4" s="184" t="s">
        <v>15</v>
      </c>
      <c r="C4" s="184" t="s">
        <v>16</v>
      </c>
      <c r="D4" s="189" t="s">
        <v>17</v>
      </c>
    </row>
    <row r="5" spans="1:4" ht="12.75">
      <c r="A5" s="361" t="s">
        <v>401</v>
      </c>
      <c r="B5" s="362"/>
      <c r="C5" s="362"/>
      <c r="D5" s="363"/>
    </row>
    <row r="6" spans="1:4" ht="12.75">
      <c r="A6" s="209">
        <v>1</v>
      </c>
      <c r="B6" s="213" t="s">
        <v>402</v>
      </c>
      <c r="C6" s="214">
        <v>2007</v>
      </c>
      <c r="D6" s="194">
        <v>919</v>
      </c>
    </row>
    <row r="7" spans="1:4" ht="12.75">
      <c r="A7" s="209">
        <v>2</v>
      </c>
      <c r="B7" s="213" t="s">
        <v>403</v>
      </c>
      <c r="C7" s="214">
        <v>2007</v>
      </c>
      <c r="D7" s="194">
        <v>1788</v>
      </c>
    </row>
    <row r="8" spans="1:4" ht="12.75">
      <c r="A8" s="209">
        <v>3</v>
      </c>
      <c r="B8" s="213" t="s">
        <v>403</v>
      </c>
      <c r="C8" s="214">
        <v>2007</v>
      </c>
      <c r="D8" s="194">
        <v>2318</v>
      </c>
    </row>
    <row r="9" spans="1:4" ht="12.75">
      <c r="A9" s="209">
        <v>4</v>
      </c>
      <c r="B9" s="213" t="s">
        <v>404</v>
      </c>
      <c r="C9" s="214">
        <v>2007</v>
      </c>
      <c r="D9" s="194">
        <v>2220</v>
      </c>
    </row>
    <row r="10" spans="1:4" ht="12.75">
      <c r="A10" s="209">
        <v>5</v>
      </c>
      <c r="B10" s="215" t="s">
        <v>405</v>
      </c>
      <c r="C10" s="216">
        <v>2006</v>
      </c>
      <c r="D10" s="194">
        <v>495</v>
      </c>
    </row>
    <row r="11" spans="1:4" ht="12.75">
      <c r="A11" s="209">
        <v>6</v>
      </c>
      <c r="B11" s="215" t="s">
        <v>405</v>
      </c>
      <c r="C11" s="216">
        <v>2006</v>
      </c>
      <c r="D11" s="194">
        <v>495</v>
      </c>
    </row>
    <row r="12" spans="1:4" ht="12.75">
      <c r="A12" s="209">
        <v>7</v>
      </c>
      <c r="B12" s="215" t="s">
        <v>405</v>
      </c>
      <c r="C12" s="216">
        <v>2006</v>
      </c>
      <c r="D12" s="194">
        <v>495</v>
      </c>
    </row>
    <row r="13" spans="1:4" ht="12.75">
      <c r="A13" s="209">
        <v>8</v>
      </c>
      <c r="B13" s="215" t="s">
        <v>406</v>
      </c>
      <c r="C13" s="216">
        <v>2006</v>
      </c>
      <c r="D13" s="194">
        <v>1775</v>
      </c>
    </row>
    <row r="14" spans="1:4" ht="12.75">
      <c r="A14" s="209">
        <v>9</v>
      </c>
      <c r="B14" s="215" t="s">
        <v>407</v>
      </c>
      <c r="C14" s="216">
        <v>2007</v>
      </c>
      <c r="D14" s="194">
        <v>690</v>
      </c>
    </row>
    <row r="15" spans="1:4" ht="12.75">
      <c r="A15" s="209">
        <v>10</v>
      </c>
      <c r="B15" s="215" t="s">
        <v>408</v>
      </c>
      <c r="C15" s="216">
        <v>2007</v>
      </c>
      <c r="D15" s="194">
        <v>400</v>
      </c>
    </row>
    <row r="16" spans="1:4" ht="12.75">
      <c r="A16" s="209">
        <v>11</v>
      </c>
      <c r="B16" s="215" t="s">
        <v>409</v>
      </c>
      <c r="C16" s="216">
        <v>2007</v>
      </c>
      <c r="D16" s="194">
        <v>775</v>
      </c>
    </row>
    <row r="17" spans="1:4" ht="12.75">
      <c r="A17" s="209">
        <v>12</v>
      </c>
      <c r="B17" s="215" t="s">
        <v>410</v>
      </c>
      <c r="C17" s="216">
        <v>2007</v>
      </c>
      <c r="D17" s="194">
        <v>1970</v>
      </c>
    </row>
    <row r="18" spans="1:4" ht="12.75">
      <c r="A18" s="209">
        <v>13</v>
      </c>
      <c r="B18" s="215" t="s">
        <v>411</v>
      </c>
      <c r="C18" s="216">
        <v>2007</v>
      </c>
      <c r="D18" s="194">
        <v>927.27</v>
      </c>
    </row>
    <row r="19" spans="1:4" ht="12.75">
      <c r="A19" s="209">
        <v>14</v>
      </c>
      <c r="B19" s="215" t="s">
        <v>412</v>
      </c>
      <c r="C19" s="216">
        <v>2006</v>
      </c>
      <c r="D19" s="194">
        <v>580</v>
      </c>
    </row>
    <row r="20" spans="1:4" ht="12.75">
      <c r="A20" s="209">
        <v>15</v>
      </c>
      <c r="B20" s="215" t="s">
        <v>413</v>
      </c>
      <c r="C20" s="216">
        <v>2006</v>
      </c>
      <c r="D20" s="194">
        <v>530.7</v>
      </c>
    </row>
    <row r="21" spans="1:4" ht="12.75">
      <c r="A21" s="209">
        <v>16</v>
      </c>
      <c r="B21" s="215" t="s">
        <v>414</v>
      </c>
      <c r="C21" s="216">
        <v>2006</v>
      </c>
      <c r="D21" s="194">
        <v>527</v>
      </c>
    </row>
    <row r="22" spans="1:4" ht="12.75">
      <c r="A22" s="209">
        <v>17</v>
      </c>
      <c r="B22" s="215" t="s">
        <v>415</v>
      </c>
      <c r="C22" s="216">
        <v>2007</v>
      </c>
      <c r="D22" s="194">
        <v>1430.31</v>
      </c>
    </row>
    <row r="23" spans="1:4" ht="12.75">
      <c r="A23" s="209">
        <v>18</v>
      </c>
      <c r="B23" s="215" t="s">
        <v>415</v>
      </c>
      <c r="C23" s="216">
        <v>2007</v>
      </c>
      <c r="D23" s="194">
        <v>1430.31</v>
      </c>
    </row>
    <row r="24" spans="1:4" ht="12.75">
      <c r="A24" s="209">
        <v>19</v>
      </c>
      <c r="B24" s="215" t="s">
        <v>415</v>
      </c>
      <c r="C24" s="216">
        <v>2007</v>
      </c>
      <c r="D24" s="194">
        <v>1430.31</v>
      </c>
    </row>
    <row r="25" spans="1:4" ht="12.75">
      <c r="A25" s="209">
        <v>20</v>
      </c>
      <c r="B25" s="215" t="s">
        <v>415</v>
      </c>
      <c r="C25" s="216">
        <v>2007</v>
      </c>
      <c r="D25" s="194">
        <v>1430.31</v>
      </c>
    </row>
    <row r="26" spans="1:4" ht="12.75">
      <c r="A26" s="209">
        <v>21</v>
      </c>
      <c r="B26" s="215" t="s">
        <v>416</v>
      </c>
      <c r="C26" s="216">
        <v>2008</v>
      </c>
      <c r="D26" s="194">
        <v>1950</v>
      </c>
    </row>
    <row r="27" spans="1:4" ht="12.75">
      <c r="A27" s="209">
        <v>22</v>
      </c>
      <c r="B27" s="215" t="s">
        <v>417</v>
      </c>
      <c r="C27" s="216">
        <v>2008</v>
      </c>
      <c r="D27" s="194">
        <v>342</v>
      </c>
    </row>
    <row r="28" spans="1:4" ht="12.75">
      <c r="A28" s="209">
        <v>23</v>
      </c>
      <c r="B28" s="215" t="s">
        <v>418</v>
      </c>
      <c r="C28" s="216">
        <v>2007</v>
      </c>
      <c r="D28" s="194">
        <v>4068.95</v>
      </c>
    </row>
    <row r="29" spans="1:4" ht="12.75">
      <c r="A29" s="209">
        <v>24</v>
      </c>
      <c r="B29" s="215" t="s">
        <v>418</v>
      </c>
      <c r="C29" s="216">
        <v>2007</v>
      </c>
      <c r="D29" s="194">
        <v>4068.95</v>
      </c>
    </row>
    <row r="30" spans="1:4" ht="12.75">
      <c r="A30" s="209">
        <v>25</v>
      </c>
      <c r="B30" s="215" t="s">
        <v>418</v>
      </c>
      <c r="C30" s="216">
        <v>2007</v>
      </c>
      <c r="D30" s="194">
        <v>4068.95</v>
      </c>
    </row>
    <row r="31" spans="1:4" ht="12.75">
      <c r="A31" s="209">
        <v>26</v>
      </c>
      <c r="B31" s="215" t="s">
        <v>418</v>
      </c>
      <c r="C31" s="216">
        <v>2007</v>
      </c>
      <c r="D31" s="194">
        <v>4068.95</v>
      </c>
    </row>
    <row r="32" spans="1:4" ht="12.75">
      <c r="A32" s="209">
        <v>27</v>
      </c>
      <c r="B32" s="215" t="s">
        <v>418</v>
      </c>
      <c r="C32" s="216">
        <v>2007</v>
      </c>
      <c r="D32" s="194">
        <v>4068.95</v>
      </c>
    </row>
    <row r="33" spans="1:4" ht="12.75">
      <c r="A33" s="209">
        <v>28</v>
      </c>
      <c r="B33" s="215" t="s">
        <v>419</v>
      </c>
      <c r="C33" s="216">
        <v>2007</v>
      </c>
      <c r="D33" s="194">
        <v>6933.29</v>
      </c>
    </row>
    <row r="34" spans="1:4" ht="12.75">
      <c r="A34" s="209">
        <v>29</v>
      </c>
      <c r="B34" s="215" t="s">
        <v>420</v>
      </c>
      <c r="C34" s="216">
        <v>2007</v>
      </c>
      <c r="D34" s="194">
        <v>40004.07</v>
      </c>
    </row>
    <row r="35" spans="1:4" ht="12.75">
      <c r="A35" s="209">
        <v>30</v>
      </c>
      <c r="B35" s="215" t="s">
        <v>421</v>
      </c>
      <c r="C35" s="216">
        <v>2007</v>
      </c>
      <c r="D35" s="194">
        <v>4809.85</v>
      </c>
    </row>
    <row r="36" spans="1:4" ht="12.75">
      <c r="A36" s="209">
        <v>31</v>
      </c>
      <c r="B36" s="213" t="s">
        <v>422</v>
      </c>
      <c r="C36" s="214">
        <v>2006</v>
      </c>
      <c r="D36" s="194">
        <v>405</v>
      </c>
    </row>
    <row r="37" spans="1:4" ht="12.75">
      <c r="A37" s="209">
        <v>32</v>
      </c>
      <c r="B37" s="213" t="s">
        <v>423</v>
      </c>
      <c r="C37" s="214">
        <v>2007</v>
      </c>
      <c r="D37" s="194">
        <v>465</v>
      </c>
    </row>
    <row r="38" spans="1:4" ht="12.75">
      <c r="A38" s="209">
        <v>33</v>
      </c>
      <c r="B38" s="213" t="s">
        <v>424</v>
      </c>
      <c r="C38" s="214">
        <v>2007</v>
      </c>
      <c r="D38" s="194">
        <v>1990</v>
      </c>
    </row>
    <row r="39" spans="1:4" ht="12.75">
      <c r="A39" s="209">
        <v>34</v>
      </c>
      <c r="B39" s="213" t="s">
        <v>425</v>
      </c>
      <c r="C39" s="214">
        <v>2007</v>
      </c>
      <c r="D39" s="194">
        <v>724</v>
      </c>
    </row>
    <row r="40" spans="1:4" ht="12.75">
      <c r="A40" s="209">
        <v>35</v>
      </c>
      <c r="B40" s="213" t="s">
        <v>426</v>
      </c>
      <c r="C40" s="214">
        <v>2007</v>
      </c>
      <c r="D40" s="194">
        <v>360</v>
      </c>
    </row>
    <row r="41" spans="1:4" ht="12.75">
      <c r="A41" s="209">
        <v>36</v>
      </c>
      <c r="B41" s="213" t="s">
        <v>427</v>
      </c>
      <c r="C41" s="214">
        <v>2006</v>
      </c>
      <c r="D41" s="194">
        <v>720</v>
      </c>
    </row>
    <row r="42" spans="1:4" ht="12.75">
      <c r="A42" s="209">
        <v>37</v>
      </c>
      <c r="B42" s="213" t="s">
        <v>428</v>
      </c>
      <c r="C42" s="214">
        <v>2007</v>
      </c>
      <c r="D42" s="194">
        <v>5499.76</v>
      </c>
    </row>
    <row r="43" spans="1:4" ht="12.75">
      <c r="A43" s="209">
        <v>38</v>
      </c>
      <c r="B43" s="213" t="s">
        <v>425</v>
      </c>
      <c r="C43" s="214">
        <v>2008</v>
      </c>
      <c r="D43" s="194">
        <v>347</v>
      </c>
    </row>
    <row r="44" spans="1:4" ht="12.75">
      <c r="A44" s="209">
        <v>39</v>
      </c>
      <c r="B44" s="213" t="s">
        <v>429</v>
      </c>
      <c r="C44" s="214">
        <v>2008</v>
      </c>
      <c r="D44" s="194">
        <v>383.2</v>
      </c>
    </row>
    <row r="45" spans="1:4" ht="12.75">
      <c r="A45" s="209">
        <v>40</v>
      </c>
      <c r="B45" s="213" t="s">
        <v>109</v>
      </c>
      <c r="C45" s="214">
        <v>2008</v>
      </c>
      <c r="D45" s="194">
        <v>2268</v>
      </c>
    </row>
    <row r="46" spans="1:4" ht="12.75">
      <c r="A46" s="209">
        <v>41</v>
      </c>
      <c r="B46" s="213" t="s">
        <v>430</v>
      </c>
      <c r="C46" s="214">
        <v>2007</v>
      </c>
      <c r="D46" s="194">
        <v>2478</v>
      </c>
    </row>
    <row r="47" spans="1:4" ht="12.75">
      <c r="A47" s="209">
        <v>42</v>
      </c>
      <c r="B47" s="213" t="s">
        <v>431</v>
      </c>
      <c r="C47" s="214">
        <v>2007</v>
      </c>
      <c r="D47" s="194">
        <v>1040.18</v>
      </c>
    </row>
    <row r="48" spans="1:4" ht="12.75">
      <c r="A48" s="209">
        <v>43</v>
      </c>
      <c r="B48" s="213" t="s">
        <v>109</v>
      </c>
      <c r="C48" s="214">
        <v>2007</v>
      </c>
      <c r="D48" s="194">
        <v>2370</v>
      </c>
    </row>
    <row r="49" spans="1:4" ht="12.75">
      <c r="A49" s="209">
        <v>44</v>
      </c>
      <c r="B49" s="213" t="s">
        <v>109</v>
      </c>
      <c r="C49" s="214">
        <v>2007</v>
      </c>
      <c r="D49" s="194">
        <v>2370</v>
      </c>
    </row>
    <row r="50" spans="1:4" ht="12.75">
      <c r="A50" s="209">
        <v>45</v>
      </c>
      <c r="B50" s="213" t="s">
        <v>432</v>
      </c>
      <c r="C50" s="214">
        <v>2008</v>
      </c>
      <c r="D50" s="194">
        <v>2143</v>
      </c>
    </row>
    <row r="51" spans="1:4" ht="12.75">
      <c r="A51" s="209">
        <v>46</v>
      </c>
      <c r="B51" s="213" t="s">
        <v>433</v>
      </c>
      <c r="C51" s="214">
        <v>2008</v>
      </c>
      <c r="D51" s="194">
        <v>532</v>
      </c>
    </row>
    <row r="52" spans="1:4" ht="12.75">
      <c r="A52" s="209">
        <v>47</v>
      </c>
      <c r="B52" s="213" t="s">
        <v>433</v>
      </c>
      <c r="C52" s="214">
        <v>2008</v>
      </c>
      <c r="D52" s="194">
        <v>532</v>
      </c>
    </row>
    <row r="53" spans="1:4" ht="12.75">
      <c r="A53" s="209">
        <v>48</v>
      </c>
      <c r="B53" s="213" t="s">
        <v>433</v>
      </c>
      <c r="C53" s="214">
        <v>2008</v>
      </c>
      <c r="D53" s="194">
        <v>532</v>
      </c>
    </row>
    <row r="54" spans="1:4" ht="12.75">
      <c r="A54" s="209">
        <v>49</v>
      </c>
      <c r="B54" s="213" t="s">
        <v>433</v>
      </c>
      <c r="C54" s="214">
        <v>2008</v>
      </c>
      <c r="D54" s="194">
        <v>532</v>
      </c>
    </row>
    <row r="55" spans="1:4" ht="12.75">
      <c r="A55" s="209">
        <v>50</v>
      </c>
      <c r="B55" s="213" t="s">
        <v>433</v>
      </c>
      <c r="C55" s="214">
        <v>2008</v>
      </c>
      <c r="D55" s="194">
        <v>532</v>
      </c>
    </row>
    <row r="56" spans="1:4" ht="12.75">
      <c r="A56" s="209">
        <v>51</v>
      </c>
      <c r="B56" s="213" t="s">
        <v>434</v>
      </c>
      <c r="C56" s="214">
        <v>2008</v>
      </c>
      <c r="D56" s="194">
        <v>1530.5</v>
      </c>
    </row>
    <row r="57" spans="1:4" ht="12.75">
      <c r="A57" s="209">
        <v>52</v>
      </c>
      <c r="B57" s="213" t="s">
        <v>434</v>
      </c>
      <c r="C57" s="214">
        <v>2008</v>
      </c>
      <c r="D57" s="194">
        <v>1530.5</v>
      </c>
    </row>
    <row r="58" spans="1:4" ht="12.75">
      <c r="A58" s="209">
        <v>53</v>
      </c>
      <c r="B58" s="213" t="s">
        <v>434</v>
      </c>
      <c r="C58" s="214">
        <v>2008</v>
      </c>
      <c r="D58" s="194">
        <v>1530.5</v>
      </c>
    </row>
    <row r="59" spans="1:4" ht="12.75">
      <c r="A59" s="209">
        <v>54</v>
      </c>
      <c r="B59" s="213" t="s">
        <v>434</v>
      </c>
      <c r="C59" s="214">
        <v>2008</v>
      </c>
      <c r="D59" s="194">
        <v>1805.5</v>
      </c>
    </row>
    <row r="60" spans="1:4" ht="12.75">
      <c r="A60" s="209">
        <v>55</v>
      </c>
      <c r="B60" s="213" t="s">
        <v>435</v>
      </c>
      <c r="C60" s="214">
        <v>2008</v>
      </c>
      <c r="D60" s="194">
        <v>2940</v>
      </c>
    </row>
    <row r="61" spans="1:4" ht="12.75">
      <c r="A61" s="209">
        <v>56</v>
      </c>
      <c r="B61" s="213" t="s">
        <v>436</v>
      </c>
      <c r="C61" s="214">
        <v>2008</v>
      </c>
      <c r="D61" s="194">
        <v>2344</v>
      </c>
    </row>
    <row r="62" spans="1:4" ht="12.75">
      <c r="A62" s="209">
        <v>57</v>
      </c>
      <c r="B62" s="213" t="s">
        <v>436</v>
      </c>
      <c r="C62" s="214">
        <v>2008</v>
      </c>
      <c r="D62" s="194">
        <v>2344</v>
      </c>
    </row>
    <row r="63" spans="1:4" ht="12.75">
      <c r="A63" s="209">
        <v>58</v>
      </c>
      <c r="B63" s="213" t="s">
        <v>436</v>
      </c>
      <c r="C63" s="214">
        <v>2008</v>
      </c>
      <c r="D63" s="194">
        <v>2344</v>
      </c>
    </row>
    <row r="64" spans="1:4" ht="12.75">
      <c r="A64" s="209">
        <v>59</v>
      </c>
      <c r="B64" s="213" t="s">
        <v>122</v>
      </c>
      <c r="C64" s="214">
        <v>2008</v>
      </c>
      <c r="D64" s="194">
        <v>360</v>
      </c>
    </row>
    <row r="65" spans="1:4" ht="12.75">
      <c r="A65" s="209">
        <v>60</v>
      </c>
      <c r="B65" s="213" t="s">
        <v>437</v>
      </c>
      <c r="C65" s="214">
        <v>2006</v>
      </c>
      <c r="D65" s="194">
        <v>530.7</v>
      </c>
    </row>
    <row r="66" spans="1:4" ht="12.75">
      <c r="A66" s="209">
        <v>61</v>
      </c>
      <c r="B66" s="213" t="s">
        <v>438</v>
      </c>
      <c r="C66" s="214">
        <v>2008</v>
      </c>
      <c r="D66" s="194">
        <v>330</v>
      </c>
    </row>
    <row r="67" spans="1:4" ht="12.75">
      <c r="A67" s="209">
        <v>62</v>
      </c>
      <c r="B67" s="213" t="s">
        <v>438</v>
      </c>
      <c r="C67" s="214">
        <v>2008</v>
      </c>
      <c r="D67" s="194">
        <v>342</v>
      </c>
    </row>
    <row r="68" spans="1:4" ht="12.75">
      <c r="A68" s="209">
        <v>63</v>
      </c>
      <c r="B68" s="213" t="s">
        <v>438</v>
      </c>
      <c r="C68" s="214">
        <v>2008</v>
      </c>
      <c r="D68" s="194">
        <v>265</v>
      </c>
    </row>
    <row r="69" spans="1:4" ht="12.75">
      <c r="A69" s="209">
        <v>64</v>
      </c>
      <c r="B69" s="213" t="s">
        <v>438</v>
      </c>
      <c r="C69" s="214">
        <v>2008</v>
      </c>
      <c r="D69" s="194">
        <v>305</v>
      </c>
    </row>
    <row r="70" spans="1:4" ht="12.75">
      <c r="A70" s="209">
        <v>65</v>
      </c>
      <c r="B70" s="213" t="s">
        <v>439</v>
      </c>
      <c r="C70" s="214">
        <v>2008</v>
      </c>
      <c r="D70" s="194">
        <v>1950</v>
      </c>
    </row>
    <row r="71" spans="1:4" ht="12.75">
      <c r="A71" s="209">
        <v>66</v>
      </c>
      <c r="B71" s="213" t="s">
        <v>109</v>
      </c>
      <c r="C71" s="214">
        <v>2006</v>
      </c>
      <c r="D71" s="194">
        <v>2588.75</v>
      </c>
    </row>
    <row r="72" spans="1:4" ht="12.75">
      <c r="A72" s="209">
        <v>67</v>
      </c>
      <c r="B72" s="213" t="s">
        <v>109</v>
      </c>
      <c r="C72" s="214">
        <v>2006</v>
      </c>
      <c r="D72" s="194">
        <v>2588.75</v>
      </c>
    </row>
    <row r="73" spans="1:4" ht="12.75">
      <c r="A73" s="209">
        <v>68</v>
      </c>
      <c r="B73" s="213" t="s">
        <v>109</v>
      </c>
      <c r="C73" s="214">
        <v>2006</v>
      </c>
      <c r="D73" s="194">
        <v>2588.75</v>
      </c>
    </row>
    <row r="74" spans="1:4" ht="12.75">
      <c r="A74" s="209">
        <v>69</v>
      </c>
      <c r="B74" s="213" t="s">
        <v>109</v>
      </c>
      <c r="C74" s="214">
        <v>2006</v>
      </c>
      <c r="D74" s="194">
        <v>2588.75</v>
      </c>
    </row>
    <row r="75" spans="1:4" ht="12.75">
      <c r="A75" s="209">
        <v>70</v>
      </c>
      <c r="B75" s="213" t="s">
        <v>409</v>
      </c>
      <c r="C75" s="214">
        <v>2006</v>
      </c>
      <c r="D75" s="194">
        <v>2160</v>
      </c>
    </row>
    <row r="76" spans="1:4" ht="12.75">
      <c r="A76" s="209">
        <v>71</v>
      </c>
      <c r="B76" s="213" t="s">
        <v>439</v>
      </c>
      <c r="C76" s="214">
        <v>2009</v>
      </c>
      <c r="D76" s="194">
        <v>1809</v>
      </c>
    </row>
    <row r="77" spans="1:4" ht="12.75">
      <c r="A77" s="209">
        <v>72</v>
      </c>
      <c r="B77" s="213" t="s">
        <v>440</v>
      </c>
      <c r="C77" s="214">
        <v>2009</v>
      </c>
      <c r="D77" s="194">
        <v>462.38</v>
      </c>
    </row>
    <row r="78" spans="1:4" ht="12.75">
      <c r="A78" s="209">
        <v>73</v>
      </c>
      <c r="B78" s="213" t="s">
        <v>129</v>
      </c>
      <c r="C78" s="214">
        <v>2009</v>
      </c>
      <c r="D78" s="194">
        <v>510</v>
      </c>
    </row>
    <row r="79" spans="1:4" ht="12.75">
      <c r="A79" s="209">
        <v>74</v>
      </c>
      <c r="B79" s="213" t="s">
        <v>441</v>
      </c>
      <c r="C79" s="214">
        <v>2009</v>
      </c>
      <c r="D79" s="194">
        <v>3037</v>
      </c>
    </row>
    <row r="80" spans="1:4" ht="12.75">
      <c r="A80" s="209">
        <v>75</v>
      </c>
      <c r="B80" s="213" t="s">
        <v>135</v>
      </c>
      <c r="C80" s="214">
        <v>2009</v>
      </c>
      <c r="D80" s="194">
        <v>2400</v>
      </c>
    </row>
    <row r="81" spans="1:4" ht="12.75">
      <c r="A81" s="209">
        <v>76</v>
      </c>
      <c r="B81" s="213" t="s">
        <v>442</v>
      </c>
      <c r="C81" s="214">
        <v>2009</v>
      </c>
      <c r="D81" s="194">
        <v>19995.8</v>
      </c>
    </row>
    <row r="82" spans="1:4" ht="12.75">
      <c r="A82" s="209">
        <v>77</v>
      </c>
      <c r="B82" s="217" t="s">
        <v>429</v>
      </c>
      <c r="C82" s="209">
        <v>2009</v>
      </c>
      <c r="D82" s="212">
        <v>547.78</v>
      </c>
    </row>
    <row r="83" spans="1:4" ht="12.75">
      <c r="A83" s="209">
        <v>78</v>
      </c>
      <c r="B83" s="217" t="s">
        <v>440</v>
      </c>
      <c r="C83" s="209">
        <v>2009</v>
      </c>
      <c r="D83" s="212">
        <v>962.58</v>
      </c>
    </row>
    <row r="84" spans="1:4" ht="12.75">
      <c r="A84" s="209">
        <v>79</v>
      </c>
      <c r="B84" s="213" t="s">
        <v>440</v>
      </c>
      <c r="C84" s="214">
        <v>2009</v>
      </c>
      <c r="D84" s="218">
        <v>731.76</v>
      </c>
    </row>
    <row r="85" spans="1:4" ht="12.75">
      <c r="A85" s="209">
        <v>80</v>
      </c>
      <c r="B85" s="213" t="s">
        <v>440</v>
      </c>
      <c r="C85" s="214">
        <v>2009</v>
      </c>
      <c r="D85" s="218">
        <v>731.75</v>
      </c>
    </row>
    <row r="86" spans="1:4" ht="12.75">
      <c r="A86" s="209">
        <v>81</v>
      </c>
      <c r="B86" s="213" t="s">
        <v>440</v>
      </c>
      <c r="C86" s="214">
        <v>2009</v>
      </c>
      <c r="D86" s="218">
        <v>1573.8</v>
      </c>
    </row>
    <row r="87" spans="1:4" ht="12.75">
      <c r="A87" s="209">
        <v>82</v>
      </c>
      <c r="B87" s="215" t="s">
        <v>438</v>
      </c>
      <c r="C87" s="219">
        <v>2009</v>
      </c>
      <c r="D87" s="220">
        <v>495</v>
      </c>
    </row>
    <row r="88" spans="1:4" ht="12.75">
      <c r="A88" s="209">
        <v>83</v>
      </c>
      <c r="B88" s="215" t="s">
        <v>129</v>
      </c>
      <c r="C88" s="219">
        <v>2009</v>
      </c>
      <c r="D88" s="220">
        <v>2860</v>
      </c>
    </row>
    <row r="89" spans="1:4" ht="12.75">
      <c r="A89" s="209">
        <v>84</v>
      </c>
      <c r="B89" s="208" t="s">
        <v>135</v>
      </c>
      <c r="C89" s="209">
        <v>2009</v>
      </c>
      <c r="D89" s="212">
        <v>2542</v>
      </c>
    </row>
    <row r="90" spans="1:4" ht="12.75">
      <c r="A90" s="209">
        <v>85</v>
      </c>
      <c r="B90" s="217" t="s">
        <v>443</v>
      </c>
      <c r="C90" s="209">
        <v>2009</v>
      </c>
      <c r="D90" s="212">
        <v>2400</v>
      </c>
    </row>
    <row r="91" spans="1:4" ht="12.75">
      <c r="A91" s="209">
        <v>86</v>
      </c>
      <c r="B91" s="213" t="s">
        <v>444</v>
      </c>
      <c r="C91" s="214">
        <v>2010</v>
      </c>
      <c r="D91" s="218">
        <v>2000</v>
      </c>
    </row>
    <row r="92" spans="1:4" ht="12.75">
      <c r="A92" s="209">
        <v>87</v>
      </c>
      <c r="B92" s="213" t="s">
        <v>444</v>
      </c>
      <c r="C92" s="214">
        <v>2010</v>
      </c>
      <c r="D92" s="218">
        <v>2000</v>
      </c>
    </row>
    <row r="93" spans="1:4" ht="12.75">
      <c r="A93" s="209">
        <v>88</v>
      </c>
      <c r="B93" s="213" t="s">
        <v>445</v>
      </c>
      <c r="C93" s="214">
        <v>2010</v>
      </c>
      <c r="D93" s="218">
        <v>481.23</v>
      </c>
    </row>
    <row r="94" spans="1:4" ht="12.75">
      <c r="A94" s="209">
        <v>89</v>
      </c>
      <c r="B94" s="213" t="s">
        <v>446</v>
      </c>
      <c r="C94" s="214">
        <v>2010</v>
      </c>
      <c r="D94" s="218">
        <v>2343</v>
      </c>
    </row>
    <row r="95" spans="1:4" ht="12.75">
      <c r="A95" s="209">
        <v>90</v>
      </c>
      <c r="B95" s="213" t="s">
        <v>447</v>
      </c>
      <c r="C95" s="214">
        <v>2010</v>
      </c>
      <c r="D95" s="218">
        <v>407</v>
      </c>
    </row>
    <row r="96" spans="1:4" ht="12.75">
      <c r="A96" s="209">
        <v>91</v>
      </c>
      <c r="B96" s="213" t="s">
        <v>447</v>
      </c>
      <c r="C96" s="214">
        <v>2010</v>
      </c>
      <c r="D96" s="218">
        <v>550</v>
      </c>
    </row>
    <row r="97" spans="1:4" ht="12.75">
      <c r="A97" s="209">
        <v>92</v>
      </c>
      <c r="B97" s="213" t="s">
        <v>447</v>
      </c>
      <c r="C97" s="214">
        <v>2010</v>
      </c>
      <c r="D97" s="218">
        <v>550</v>
      </c>
    </row>
    <row r="98" spans="1:4" ht="12.75">
      <c r="A98" s="209">
        <v>93</v>
      </c>
      <c r="B98" s="213" t="s">
        <v>447</v>
      </c>
      <c r="C98" s="214">
        <v>2010</v>
      </c>
      <c r="D98" s="218">
        <v>550</v>
      </c>
    </row>
    <row r="99" spans="1:4" ht="12.75">
      <c r="A99" s="209">
        <v>94</v>
      </c>
      <c r="B99" s="213" t="s">
        <v>447</v>
      </c>
      <c r="C99" s="214">
        <v>2010</v>
      </c>
      <c r="D99" s="218">
        <v>550</v>
      </c>
    </row>
    <row r="100" spans="1:4" ht="12.75">
      <c r="A100" s="209">
        <v>95</v>
      </c>
      <c r="B100" s="213" t="s">
        <v>448</v>
      </c>
      <c r="C100" s="214">
        <v>2010</v>
      </c>
      <c r="D100" s="218">
        <v>490</v>
      </c>
    </row>
    <row r="101" spans="1:4" ht="12.75">
      <c r="A101" s="209">
        <v>96</v>
      </c>
      <c r="B101" s="213" t="s">
        <v>449</v>
      </c>
      <c r="C101" s="214">
        <v>2010</v>
      </c>
      <c r="D101" s="218">
        <v>671</v>
      </c>
    </row>
    <row r="102" spans="1:4" ht="12.75">
      <c r="A102" s="209">
        <v>97</v>
      </c>
      <c r="B102" s="213" t="s">
        <v>449</v>
      </c>
      <c r="C102" s="214">
        <v>2010</v>
      </c>
      <c r="D102" s="218">
        <v>671</v>
      </c>
    </row>
    <row r="103" spans="1:4" ht="12.75">
      <c r="A103" s="209">
        <v>98</v>
      </c>
      <c r="B103" s="213" t="s">
        <v>449</v>
      </c>
      <c r="C103" s="214">
        <v>2010</v>
      </c>
      <c r="D103" s="218">
        <v>671</v>
      </c>
    </row>
    <row r="104" spans="1:4" ht="12.75">
      <c r="A104" s="209">
        <v>99</v>
      </c>
      <c r="B104" s="213" t="s">
        <v>449</v>
      </c>
      <c r="C104" s="214">
        <v>2010</v>
      </c>
      <c r="D104" s="218">
        <v>671</v>
      </c>
    </row>
    <row r="105" spans="1:4" ht="12.75">
      <c r="A105" s="209">
        <v>100</v>
      </c>
      <c r="B105" s="213" t="s">
        <v>449</v>
      </c>
      <c r="C105" s="214">
        <v>2010</v>
      </c>
      <c r="D105" s="218">
        <v>671</v>
      </c>
    </row>
    <row r="106" spans="1:4" ht="12.75">
      <c r="A106" s="209">
        <v>101</v>
      </c>
      <c r="B106" s="213" t="s">
        <v>449</v>
      </c>
      <c r="C106" s="214">
        <v>2010</v>
      </c>
      <c r="D106" s="218">
        <v>671</v>
      </c>
    </row>
    <row r="107" spans="1:4" ht="12.75">
      <c r="A107" s="209">
        <v>102</v>
      </c>
      <c r="B107" s="213" t="s">
        <v>449</v>
      </c>
      <c r="C107" s="214">
        <v>2010</v>
      </c>
      <c r="D107" s="218">
        <v>671</v>
      </c>
    </row>
    <row r="108" spans="1:4" ht="12.75">
      <c r="A108" s="209">
        <v>103</v>
      </c>
      <c r="B108" s="213" t="s">
        <v>449</v>
      </c>
      <c r="C108" s="214">
        <v>2010</v>
      </c>
      <c r="D108" s="218">
        <v>671</v>
      </c>
    </row>
    <row r="109" spans="1:4" ht="12.75">
      <c r="A109" s="209">
        <v>104</v>
      </c>
      <c r="B109" s="215" t="s">
        <v>450</v>
      </c>
      <c r="C109" s="219">
        <v>2007</v>
      </c>
      <c r="D109" s="218">
        <v>167.82</v>
      </c>
    </row>
    <row r="110" spans="1:4" ht="12.75">
      <c r="A110" s="209">
        <v>105</v>
      </c>
      <c r="B110" s="215" t="s">
        <v>451</v>
      </c>
      <c r="C110" s="219">
        <v>2007</v>
      </c>
      <c r="D110" s="218">
        <v>248.5</v>
      </c>
    </row>
    <row r="111" spans="1:4" ht="12.75">
      <c r="A111" s="209">
        <v>106</v>
      </c>
      <c r="B111" s="215" t="s">
        <v>437</v>
      </c>
      <c r="C111" s="219">
        <v>2009</v>
      </c>
      <c r="D111" s="218">
        <v>718.58</v>
      </c>
    </row>
    <row r="112" spans="1:4" ht="12.75">
      <c r="A112" s="209">
        <v>107</v>
      </c>
      <c r="B112" s="215" t="s">
        <v>129</v>
      </c>
      <c r="C112" s="219">
        <v>2010</v>
      </c>
      <c r="D112" s="218">
        <v>4800</v>
      </c>
    </row>
    <row r="113" spans="1:4" ht="12.75">
      <c r="A113" s="209">
        <v>108</v>
      </c>
      <c r="B113" s="210" t="s">
        <v>452</v>
      </c>
      <c r="C113" s="211">
        <v>2010</v>
      </c>
      <c r="D113" s="221">
        <v>868.64</v>
      </c>
    </row>
    <row r="114" spans="1:4" ht="12.75">
      <c r="A114" s="209">
        <v>109</v>
      </c>
      <c r="B114" s="208" t="s">
        <v>453</v>
      </c>
      <c r="C114" s="209">
        <v>2010</v>
      </c>
      <c r="D114" s="222">
        <v>1952</v>
      </c>
    </row>
    <row r="115" spans="1:4" ht="12.75">
      <c r="A115" s="209">
        <v>110</v>
      </c>
      <c r="B115" s="208" t="s">
        <v>454</v>
      </c>
      <c r="C115" s="209">
        <v>2010</v>
      </c>
      <c r="D115" s="222">
        <v>1952</v>
      </c>
    </row>
    <row r="116" spans="1:4" ht="12.75">
      <c r="A116" s="209">
        <v>111</v>
      </c>
      <c r="B116" s="208" t="s">
        <v>455</v>
      </c>
      <c r="C116" s="209">
        <v>2010</v>
      </c>
      <c r="D116" s="222">
        <v>1403</v>
      </c>
    </row>
    <row r="117" spans="1:4" ht="12.75">
      <c r="A117" s="209">
        <v>112</v>
      </c>
      <c r="B117" s="208" t="s">
        <v>456</v>
      </c>
      <c r="C117" s="209">
        <v>2010</v>
      </c>
      <c r="D117" s="222">
        <v>1952</v>
      </c>
    </row>
    <row r="118" spans="1:4" ht="12.75">
      <c r="A118" s="209">
        <v>113</v>
      </c>
      <c r="B118" s="208" t="s">
        <v>232</v>
      </c>
      <c r="C118" s="209">
        <v>2010</v>
      </c>
      <c r="D118" s="222">
        <v>2790</v>
      </c>
    </row>
    <row r="119" spans="1:4" ht="12.75">
      <c r="A119" s="209">
        <v>114</v>
      </c>
      <c r="B119" s="208" t="s">
        <v>457</v>
      </c>
      <c r="C119" s="209">
        <v>2010</v>
      </c>
      <c r="D119" s="222">
        <v>1437.16</v>
      </c>
    </row>
    <row r="120" spans="1:4" ht="12.75">
      <c r="A120" s="209">
        <v>115</v>
      </c>
      <c r="B120" s="208" t="s">
        <v>458</v>
      </c>
      <c r="C120" s="209">
        <v>2010</v>
      </c>
      <c r="D120" s="222">
        <v>750</v>
      </c>
    </row>
    <row r="121" spans="1:4" ht="12.75">
      <c r="A121" s="209">
        <v>116</v>
      </c>
      <c r="B121" s="208" t="s">
        <v>459</v>
      </c>
      <c r="C121" s="209">
        <v>2010</v>
      </c>
      <c r="D121" s="222">
        <v>999</v>
      </c>
    </row>
    <row r="122" spans="1:4" ht="12.75">
      <c r="A122" s="209">
        <v>117</v>
      </c>
      <c r="B122" s="208" t="s">
        <v>459</v>
      </c>
      <c r="C122" s="209">
        <v>2010</v>
      </c>
      <c r="D122" s="222">
        <v>999</v>
      </c>
    </row>
    <row r="123" spans="1:4" ht="12.75">
      <c r="A123" s="209">
        <v>118</v>
      </c>
      <c r="B123" s="208" t="s">
        <v>472</v>
      </c>
      <c r="C123" s="209">
        <v>2010</v>
      </c>
      <c r="D123" s="222">
        <v>4067.48</v>
      </c>
    </row>
    <row r="124" spans="1:4" ht="12.75">
      <c r="A124" s="209">
        <v>119</v>
      </c>
      <c r="B124" s="208" t="s">
        <v>473</v>
      </c>
      <c r="C124" s="209">
        <v>2010</v>
      </c>
      <c r="D124" s="222">
        <v>1680</v>
      </c>
    </row>
    <row r="125" spans="1:4" ht="18.75" customHeight="1">
      <c r="A125" s="209">
        <v>120</v>
      </c>
      <c r="B125" s="208" t="s">
        <v>460</v>
      </c>
      <c r="C125" s="209">
        <v>2010</v>
      </c>
      <c r="D125" s="222">
        <v>2823</v>
      </c>
    </row>
    <row r="126" spans="1:4" ht="18.75" customHeight="1">
      <c r="A126" s="209">
        <v>121</v>
      </c>
      <c r="B126" s="208" t="s">
        <v>461</v>
      </c>
      <c r="C126" s="209">
        <v>2010</v>
      </c>
      <c r="D126" s="222">
        <v>998.99</v>
      </c>
    </row>
    <row r="127" spans="1:4" ht="12.75">
      <c r="A127" s="209">
        <v>122</v>
      </c>
      <c r="B127" s="223" t="s">
        <v>462</v>
      </c>
      <c r="C127" s="209"/>
      <c r="D127" s="224">
        <v>4900</v>
      </c>
    </row>
    <row r="128" spans="1:4" ht="12.75">
      <c r="A128" s="209">
        <v>123</v>
      </c>
      <c r="B128" s="225" t="s">
        <v>474</v>
      </c>
      <c r="C128" s="209">
        <v>2010</v>
      </c>
      <c r="D128" s="224">
        <v>595</v>
      </c>
    </row>
    <row r="129" spans="1:4" ht="12.75">
      <c r="A129" s="209">
        <v>124</v>
      </c>
      <c r="B129" s="225" t="s">
        <v>475</v>
      </c>
      <c r="C129" s="209">
        <v>2010</v>
      </c>
      <c r="D129" s="224">
        <v>712</v>
      </c>
    </row>
    <row r="130" spans="1:4" ht="15.75" customHeight="1">
      <c r="A130" s="188"/>
      <c r="B130" s="184" t="s">
        <v>12</v>
      </c>
      <c r="C130" s="184"/>
      <c r="D130" s="193">
        <f>SUM(D6:D129)</f>
        <v>249362.26</v>
      </c>
    </row>
    <row r="131" spans="1:4" ht="18.75" customHeight="1">
      <c r="A131" s="361" t="s">
        <v>671</v>
      </c>
      <c r="B131" s="362"/>
      <c r="C131" s="362"/>
      <c r="D131" s="363"/>
    </row>
    <row r="132" spans="1:4" ht="12.75">
      <c r="A132" s="18">
        <v>1</v>
      </c>
      <c r="B132" s="64" t="s">
        <v>108</v>
      </c>
      <c r="C132" s="65">
        <v>2006</v>
      </c>
      <c r="D132" s="173">
        <v>3384.28</v>
      </c>
    </row>
    <row r="133" spans="1:4" ht="12.75">
      <c r="A133" s="18">
        <v>2</v>
      </c>
      <c r="B133" s="64" t="s">
        <v>108</v>
      </c>
      <c r="C133" s="65">
        <v>2006</v>
      </c>
      <c r="D133" s="173">
        <v>3384.28</v>
      </c>
    </row>
    <row r="134" spans="1:4" ht="12.75">
      <c r="A134" s="18">
        <v>3</v>
      </c>
      <c r="B134" s="64" t="s">
        <v>109</v>
      </c>
      <c r="C134" s="65">
        <v>2007</v>
      </c>
      <c r="D134" s="173">
        <v>2660</v>
      </c>
    </row>
    <row r="135" spans="1:4" ht="12.75">
      <c r="A135" s="18">
        <v>4</v>
      </c>
      <c r="B135" s="64" t="s">
        <v>109</v>
      </c>
      <c r="C135" s="65">
        <v>2007</v>
      </c>
      <c r="D135" s="173">
        <v>2840</v>
      </c>
    </row>
    <row r="136" spans="1:4" ht="12.75">
      <c r="A136" s="18">
        <v>5</v>
      </c>
      <c r="B136" s="64" t="s">
        <v>109</v>
      </c>
      <c r="C136" s="65">
        <v>2008</v>
      </c>
      <c r="D136" s="173">
        <v>3313.99</v>
      </c>
    </row>
    <row r="137" spans="1:4" ht="12.75">
      <c r="A137" s="18">
        <v>6</v>
      </c>
      <c r="B137" s="66" t="s">
        <v>109</v>
      </c>
      <c r="C137" s="67">
        <v>2009</v>
      </c>
      <c r="D137" s="68">
        <v>2800</v>
      </c>
    </row>
    <row r="138" spans="1:4" ht="12.75">
      <c r="A138" s="18">
        <v>7</v>
      </c>
      <c r="B138" s="66" t="s">
        <v>110</v>
      </c>
      <c r="C138" s="67">
        <v>2010</v>
      </c>
      <c r="D138" s="68">
        <v>965.23</v>
      </c>
    </row>
    <row r="139" spans="1:4" ht="12.75">
      <c r="A139" s="18">
        <v>8</v>
      </c>
      <c r="B139" s="66" t="s">
        <v>111</v>
      </c>
      <c r="C139" s="67">
        <v>2010</v>
      </c>
      <c r="D139" s="68">
        <v>185.92</v>
      </c>
    </row>
    <row r="140" spans="1:4" ht="12.75">
      <c r="A140" s="18">
        <v>9</v>
      </c>
      <c r="B140" s="66" t="s">
        <v>110</v>
      </c>
      <c r="C140" s="67">
        <v>2010</v>
      </c>
      <c r="D140" s="68">
        <v>4307.22</v>
      </c>
    </row>
    <row r="141" spans="1:4" ht="12.75">
      <c r="A141" s="18">
        <v>10</v>
      </c>
      <c r="B141" s="66" t="s">
        <v>112</v>
      </c>
      <c r="C141" s="67">
        <v>2010</v>
      </c>
      <c r="D141" s="68">
        <v>2442.7</v>
      </c>
    </row>
    <row r="142" spans="1:4" ht="12.75">
      <c r="A142" s="18">
        <v>11</v>
      </c>
      <c r="B142" s="66" t="s">
        <v>113</v>
      </c>
      <c r="C142" s="67">
        <v>2010</v>
      </c>
      <c r="D142" s="68">
        <v>506.09</v>
      </c>
    </row>
    <row r="143" spans="1:4" ht="12.75">
      <c r="A143" s="18">
        <v>12</v>
      </c>
      <c r="B143" s="66" t="s">
        <v>114</v>
      </c>
      <c r="C143" s="67">
        <v>2010</v>
      </c>
      <c r="D143" s="68">
        <v>402.89</v>
      </c>
    </row>
    <row r="144" spans="1:4" ht="12.75">
      <c r="A144" s="18">
        <v>13</v>
      </c>
      <c r="B144" s="66" t="s">
        <v>115</v>
      </c>
      <c r="C144" s="67">
        <v>2010</v>
      </c>
      <c r="D144" s="68">
        <v>2360.32</v>
      </c>
    </row>
    <row r="145" spans="1:4" ht="12.75">
      <c r="A145" s="18">
        <v>14</v>
      </c>
      <c r="B145" s="66" t="s">
        <v>116</v>
      </c>
      <c r="C145" s="67">
        <v>2010</v>
      </c>
      <c r="D145" s="68">
        <v>2360.32</v>
      </c>
    </row>
    <row r="146" spans="1:4" ht="12.75">
      <c r="A146" s="18">
        <v>15</v>
      </c>
      <c r="B146" s="66" t="s">
        <v>117</v>
      </c>
      <c r="C146" s="67">
        <v>2010</v>
      </c>
      <c r="D146" s="68">
        <v>1325.56</v>
      </c>
    </row>
    <row r="147" spans="1:4" ht="12.75">
      <c r="A147" s="18">
        <v>16</v>
      </c>
      <c r="B147" s="66" t="s">
        <v>114</v>
      </c>
      <c r="C147" s="67">
        <v>2010</v>
      </c>
      <c r="D147" s="68">
        <v>402.89</v>
      </c>
    </row>
    <row r="148" spans="1:4" ht="12.75">
      <c r="A148" s="18">
        <v>17</v>
      </c>
      <c r="B148" s="66" t="s">
        <v>118</v>
      </c>
      <c r="C148" s="67">
        <v>2010</v>
      </c>
      <c r="D148" s="68">
        <v>2360.32</v>
      </c>
    </row>
    <row r="149" spans="1:4" ht="12.75">
      <c r="A149" s="18">
        <v>18</v>
      </c>
      <c r="B149" s="66" t="s">
        <v>119</v>
      </c>
      <c r="C149" s="67">
        <v>2010</v>
      </c>
      <c r="D149" s="68">
        <v>2360.32</v>
      </c>
    </row>
    <row r="150" spans="1:4" ht="12.75">
      <c r="A150" s="18">
        <v>19</v>
      </c>
      <c r="B150" s="66" t="s">
        <v>120</v>
      </c>
      <c r="C150" s="67">
        <v>2010</v>
      </c>
      <c r="D150" s="68">
        <v>1325.56</v>
      </c>
    </row>
    <row r="151" spans="1:4" ht="12.75">
      <c r="A151" s="18">
        <v>20</v>
      </c>
      <c r="B151" s="10" t="s">
        <v>109</v>
      </c>
      <c r="C151" s="190">
        <v>2010</v>
      </c>
      <c r="D151" s="174">
        <v>2455</v>
      </c>
    </row>
    <row r="152" spans="1:4" ht="13.5" thickBot="1">
      <c r="A152" s="18"/>
      <c r="B152" s="19" t="s">
        <v>12</v>
      </c>
      <c r="C152" s="19"/>
      <c r="D152" s="74">
        <f>SUM(D132:D151)</f>
        <v>42142.89</v>
      </c>
    </row>
    <row r="153" spans="1:4" ht="12.75">
      <c r="A153" s="394" t="s">
        <v>640</v>
      </c>
      <c r="B153" s="397"/>
      <c r="C153" s="397"/>
      <c r="D153" s="398"/>
    </row>
    <row r="154" spans="1:4" ht="12.75">
      <c r="A154" s="18">
        <v>1</v>
      </c>
      <c r="B154" s="64" t="s">
        <v>232</v>
      </c>
      <c r="C154" s="65">
        <v>2007</v>
      </c>
      <c r="D154" s="173">
        <v>1848</v>
      </c>
    </row>
    <row r="155" spans="1:4" ht="12.75">
      <c r="A155" s="18">
        <v>2</v>
      </c>
      <c r="B155" s="64" t="s">
        <v>232</v>
      </c>
      <c r="C155" s="65">
        <v>2007</v>
      </c>
      <c r="D155" s="173">
        <v>1848</v>
      </c>
    </row>
    <row r="156" spans="1:4" ht="12.75">
      <c r="A156" s="18">
        <v>3</v>
      </c>
      <c r="B156" s="64" t="s">
        <v>232</v>
      </c>
      <c r="C156" s="65">
        <v>2006</v>
      </c>
      <c r="D156" s="173">
        <v>2008</v>
      </c>
    </row>
    <row r="157" spans="1:4" ht="12.75">
      <c r="A157" s="18"/>
      <c r="B157" s="19" t="s">
        <v>12</v>
      </c>
      <c r="C157" s="18"/>
      <c r="D157" s="74">
        <f>SUM(D154:D156)</f>
        <v>5704</v>
      </c>
    </row>
    <row r="158" spans="1:4" ht="12.75">
      <c r="A158" s="361" t="s">
        <v>632</v>
      </c>
      <c r="B158" s="362"/>
      <c r="C158" s="362"/>
      <c r="D158" s="363"/>
    </row>
    <row r="159" spans="1:4" ht="12.75">
      <c r="A159" s="18">
        <v>1</v>
      </c>
      <c r="B159" s="64" t="s">
        <v>711</v>
      </c>
      <c r="C159" s="65">
        <v>2007</v>
      </c>
      <c r="D159" s="194">
        <v>3384.28</v>
      </c>
    </row>
    <row r="160" spans="1:4" ht="12.75">
      <c r="A160" s="18">
        <v>2</v>
      </c>
      <c r="B160" s="64" t="s">
        <v>711</v>
      </c>
      <c r="C160" s="65">
        <v>2007</v>
      </c>
      <c r="D160" s="194">
        <v>3384.28</v>
      </c>
    </row>
    <row r="161" spans="1:4" ht="22.5">
      <c r="A161" s="18">
        <v>3</v>
      </c>
      <c r="B161" s="64" t="s">
        <v>712</v>
      </c>
      <c r="C161" s="65">
        <v>2007</v>
      </c>
      <c r="D161" s="194">
        <v>440.42</v>
      </c>
    </row>
    <row r="162" spans="1:4" ht="22.5">
      <c r="A162" s="18">
        <v>4</v>
      </c>
      <c r="B162" s="64" t="s">
        <v>713</v>
      </c>
      <c r="C162" s="65">
        <v>2006</v>
      </c>
      <c r="D162" s="194">
        <v>2980</v>
      </c>
    </row>
    <row r="163" spans="1:4" ht="12.75">
      <c r="A163" s="18">
        <v>5</v>
      </c>
      <c r="B163" s="304" t="s">
        <v>714</v>
      </c>
      <c r="C163" s="65">
        <v>2006</v>
      </c>
      <c r="D163" s="194">
        <v>1695.8</v>
      </c>
    </row>
    <row r="164" spans="1:4" ht="12.75">
      <c r="A164" s="18">
        <v>6</v>
      </c>
      <c r="B164" s="304" t="s">
        <v>715</v>
      </c>
      <c r="C164" s="65">
        <v>2006</v>
      </c>
      <c r="D164" s="194">
        <v>1889.1</v>
      </c>
    </row>
    <row r="165" spans="1:4" ht="12.75">
      <c r="A165" s="18">
        <v>7</v>
      </c>
      <c r="B165" s="304" t="s">
        <v>716</v>
      </c>
      <c r="C165" s="65">
        <v>2006</v>
      </c>
      <c r="D165" s="194">
        <v>1870.19</v>
      </c>
    </row>
    <row r="166" spans="1:4" ht="12.75">
      <c r="A166" s="18">
        <v>8</v>
      </c>
      <c r="B166" s="304" t="s">
        <v>717</v>
      </c>
      <c r="C166" s="65">
        <v>2006</v>
      </c>
      <c r="D166" s="194">
        <v>899</v>
      </c>
    </row>
    <row r="167" spans="1:4" ht="12.75">
      <c r="A167" s="18">
        <v>9</v>
      </c>
      <c r="B167" s="304" t="s">
        <v>718</v>
      </c>
      <c r="C167" s="65">
        <v>2006</v>
      </c>
      <c r="D167" s="194">
        <v>1880</v>
      </c>
    </row>
    <row r="168" spans="1:4" ht="12.75">
      <c r="A168" s="18">
        <v>10</v>
      </c>
      <c r="B168" s="304" t="s">
        <v>719</v>
      </c>
      <c r="C168" s="65">
        <v>2006</v>
      </c>
      <c r="D168" s="194">
        <v>3753.8</v>
      </c>
    </row>
    <row r="169" spans="1:4" ht="12.75">
      <c r="A169" s="18">
        <v>11</v>
      </c>
      <c r="B169" s="304" t="s">
        <v>720</v>
      </c>
      <c r="C169" s="65">
        <v>2006</v>
      </c>
      <c r="D169" s="194">
        <v>2609.58</v>
      </c>
    </row>
    <row r="170" spans="1:4" ht="22.5">
      <c r="A170" s="18">
        <v>12</v>
      </c>
      <c r="B170" s="304" t="s">
        <v>721</v>
      </c>
      <c r="C170" s="65">
        <v>2006</v>
      </c>
      <c r="D170" s="194">
        <v>1700</v>
      </c>
    </row>
    <row r="171" spans="1:4" ht="12.75">
      <c r="A171" s="18">
        <v>13</v>
      </c>
      <c r="B171" s="304" t="s">
        <v>722</v>
      </c>
      <c r="C171" s="65">
        <v>2006</v>
      </c>
      <c r="D171" s="194">
        <v>799</v>
      </c>
    </row>
    <row r="172" spans="1:4" ht="12.75">
      <c r="A172" s="18">
        <v>14</v>
      </c>
      <c r="B172" s="304" t="s">
        <v>723</v>
      </c>
      <c r="C172" s="65">
        <v>2006</v>
      </c>
      <c r="D172" s="194">
        <v>599</v>
      </c>
    </row>
    <row r="173" spans="1:4" ht="12.75">
      <c r="A173" s="18">
        <v>15</v>
      </c>
      <c r="B173" s="304" t="s">
        <v>724</v>
      </c>
      <c r="C173" s="65">
        <v>2006</v>
      </c>
      <c r="D173" s="194">
        <v>1100</v>
      </c>
    </row>
    <row r="174" spans="1:4" ht="12.75">
      <c r="A174" s="18">
        <v>16</v>
      </c>
      <c r="B174" s="304" t="s">
        <v>725</v>
      </c>
      <c r="C174" s="65">
        <v>2006</v>
      </c>
      <c r="D174" s="194">
        <v>1099</v>
      </c>
    </row>
    <row r="175" spans="1:4" ht="12.75">
      <c r="A175" s="18">
        <v>17</v>
      </c>
      <c r="B175" s="304" t="s">
        <v>726</v>
      </c>
      <c r="C175" s="65">
        <v>2006</v>
      </c>
      <c r="D175" s="305">
        <v>1880</v>
      </c>
    </row>
    <row r="176" spans="1:4" ht="12.75">
      <c r="A176" s="18">
        <v>18</v>
      </c>
      <c r="B176" s="304" t="s">
        <v>727</v>
      </c>
      <c r="C176" s="65">
        <v>2006</v>
      </c>
      <c r="D176" s="194">
        <v>4424.43</v>
      </c>
    </row>
    <row r="177" spans="1:4" ht="12.75">
      <c r="A177" s="18">
        <v>19</v>
      </c>
      <c r="B177" s="304" t="s">
        <v>728</v>
      </c>
      <c r="C177" s="65">
        <v>2006</v>
      </c>
      <c r="D177" s="194">
        <v>3420</v>
      </c>
    </row>
    <row r="178" spans="1:4" ht="12.75">
      <c r="A178" s="18">
        <v>20</v>
      </c>
      <c r="B178" s="304" t="s">
        <v>729</v>
      </c>
      <c r="C178" s="65">
        <v>2006</v>
      </c>
      <c r="D178" s="194">
        <v>2799.88</v>
      </c>
    </row>
    <row r="179" spans="1:4" ht="12.75">
      <c r="A179" s="18">
        <v>21</v>
      </c>
      <c r="B179" s="304" t="s">
        <v>730</v>
      </c>
      <c r="C179" s="65">
        <v>2006</v>
      </c>
      <c r="D179" s="194">
        <v>3650</v>
      </c>
    </row>
    <row r="180" spans="1:4" ht="12.75">
      <c r="A180" s="18">
        <v>22</v>
      </c>
      <c r="B180" s="304" t="s">
        <v>731</v>
      </c>
      <c r="C180" s="65">
        <v>2007</v>
      </c>
      <c r="D180" s="194">
        <v>5559.98</v>
      </c>
    </row>
    <row r="181" spans="1:4" ht="12.75">
      <c r="A181" s="18">
        <v>23</v>
      </c>
      <c r="B181" s="304" t="s">
        <v>732</v>
      </c>
      <c r="C181" s="65">
        <v>2007</v>
      </c>
      <c r="D181" s="194">
        <v>3878</v>
      </c>
    </row>
    <row r="182" spans="1:4" ht="12.75">
      <c r="A182" s="18">
        <v>24</v>
      </c>
      <c r="B182" s="304" t="s">
        <v>733</v>
      </c>
      <c r="C182" s="65">
        <v>2008</v>
      </c>
      <c r="D182" s="194">
        <v>976</v>
      </c>
    </row>
    <row r="183" spans="1:4" ht="12.75">
      <c r="A183" s="18">
        <v>25</v>
      </c>
      <c r="B183" s="64" t="s">
        <v>232</v>
      </c>
      <c r="C183" s="65">
        <v>2009</v>
      </c>
      <c r="D183" s="194">
        <v>500</v>
      </c>
    </row>
    <row r="184" spans="1:4" ht="12.75">
      <c r="A184" s="18">
        <v>26</v>
      </c>
      <c r="B184" s="69" t="s">
        <v>711</v>
      </c>
      <c r="C184" s="70">
        <v>2010</v>
      </c>
      <c r="D184" s="194">
        <v>428.5</v>
      </c>
    </row>
    <row r="185" spans="1:4" ht="12.75">
      <c r="A185" s="18">
        <v>27</v>
      </c>
      <c r="B185" s="64" t="s">
        <v>734</v>
      </c>
      <c r="C185" s="65">
        <v>2009</v>
      </c>
      <c r="D185" s="194">
        <v>3843</v>
      </c>
    </row>
    <row r="186" spans="1:4" ht="13.5" thickBot="1">
      <c r="A186" s="18"/>
      <c r="B186" s="19" t="s">
        <v>12</v>
      </c>
      <c r="C186" s="18"/>
      <c r="D186" s="74">
        <f>SUM(D159:D185)</f>
        <v>61443.23999999999</v>
      </c>
    </row>
    <row r="187" spans="1:4" ht="17.25" customHeight="1">
      <c r="A187" s="394" t="s">
        <v>635</v>
      </c>
      <c r="B187" s="395"/>
      <c r="C187" s="395"/>
      <c r="D187" s="396"/>
    </row>
    <row r="188" spans="1:4" ht="12.75">
      <c r="A188" s="18">
        <v>1</v>
      </c>
      <c r="B188" s="64" t="s">
        <v>122</v>
      </c>
      <c r="C188" s="65">
        <v>2006</v>
      </c>
      <c r="D188" s="175">
        <v>690</v>
      </c>
    </row>
    <row r="189" spans="1:4" ht="12.75">
      <c r="A189" s="18">
        <v>2</v>
      </c>
      <c r="B189" s="64" t="s">
        <v>109</v>
      </c>
      <c r="C189" s="65">
        <v>2006</v>
      </c>
      <c r="D189" s="175">
        <v>3263</v>
      </c>
    </row>
    <row r="190" spans="1:4" ht="12.75">
      <c r="A190" s="18">
        <v>3</v>
      </c>
      <c r="B190" s="64" t="s">
        <v>123</v>
      </c>
      <c r="C190" s="65">
        <v>2006</v>
      </c>
      <c r="D190" s="175">
        <v>2589</v>
      </c>
    </row>
    <row r="191" spans="1:4" ht="12.75">
      <c r="A191" s="18">
        <v>4</v>
      </c>
      <c r="B191" s="64" t="s">
        <v>124</v>
      </c>
      <c r="C191" s="65">
        <v>2007</v>
      </c>
      <c r="D191" s="175">
        <v>3384</v>
      </c>
    </row>
    <row r="192" spans="1:4" ht="12.75">
      <c r="A192" s="18">
        <v>5</v>
      </c>
      <c r="B192" s="64" t="s">
        <v>109</v>
      </c>
      <c r="C192" s="65">
        <v>2007</v>
      </c>
      <c r="D192" s="175">
        <v>3824</v>
      </c>
    </row>
    <row r="193" spans="1:4" ht="12.75">
      <c r="A193" s="18">
        <v>6</v>
      </c>
      <c r="B193" s="69" t="s">
        <v>109</v>
      </c>
      <c r="C193" s="70">
        <v>2006</v>
      </c>
      <c r="D193" s="175">
        <v>3197</v>
      </c>
    </row>
    <row r="194" spans="1:4" ht="12.75">
      <c r="A194" s="18">
        <v>7</v>
      </c>
      <c r="B194" s="69" t="s">
        <v>125</v>
      </c>
      <c r="C194" s="70">
        <v>2006</v>
      </c>
      <c r="D194" s="175">
        <v>1500</v>
      </c>
    </row>
    <row r="195" spans="1:4" ht="12.75">
      <c r="A195" s="18">
        <v>8</v>
      </c>
      <c r="B195" s="69" t="s">
        <v>126</v>
      </c>
      <c r="C195" s="70">
        <v>2006</v>
      </c>
      <c r="D195" s="175">
        <v>3253</v>
      </c>
    </row>
    <row r="196" spans="1:4" ht="12.75">
      <c r="A196" s="18">
        <v>9</v>
      </c>
      <c r="B196" s="69" t="s">
        <v>109</v>
      </c>
      <c r="C196" s="70">
        <v>2006</v>
      </c>
      <c r="D196" s="175">
        <v>3000</v>
      </c>
    </row>
    <row r="197" spans="1:4" ht="12.75">
      <c r="A197" s="18">
        <v>10</v>
      </c>
      <c r="B197" s="69" t="s">
        <v>127</v>
      </c>
      <c r="C197" s="70">
        <v>2008</v>
      </c>
      <c r="D197" s="175">
        <v>520</v>
      </c>
    </row>
    <row r="198" spans="1:4" ht="12.75">
      <c r="A198" s="18">
        <v>11</v>
      </c>
      <c r="B198" s="69" t="s">
        <v>128</v>
      </c>
      <c r="C198" s="70">
        <v>2008</v>
      </c>
      <c r="D198" s="175">
        <v>1993</v>
      </c>
    </row>
    <row r="199" spans="1:4" ht="12.75">
      <c r="A199" s="18">
        <v>12</v>
      </c>
      <c r="B199" s="69" t="s">
        <v>129</v>
      </c>
      <c r="C199" s="70">
        <v>2008</v>
      </c>
      <c r="D199" s="175">
        <v>1887</v>
      </c>
    </row>
    <row r="200" spans="1:4" ht="12.75">
      <c r="A200" s="18">
        <v>13</v>
      </c>
      <c r="B200" s="69" t="s">
        <v>109</v>
      </c>
      <c r="C200" s="70">
        <v>2007</v>
      </c>
      <c r="D200" s="175">
        <v>2725</v>
      </c>
    </row>
    <row r="201" spans="1:4" ht="12.75">
      <c r="A201" s="18">
        <v>14</v>
      </c>
      <c r="B201" s="69" t="s">
        <v>130</v>
      </c>
      <c r="C201" s="70">
        <v>2007</v>
      </c>
      <c r="D201" s="175">
        <v>2761</v>
      </c>
    </row>
    <row r="202" spans="1:4" ht="12.75">
      <c r="A202" s="18">
        <v>15</v>
      </c>
      <c r="B202" s="69" t="s">
        <v>109</v>
      </c>
      <c r="C202" s="70">
        <v>2007</v>
      </c>
      <c r="D202" s="175">
        <v>2555</v>
      </c>
    </row>
    <row r="203" spans="1:4" ht="12.75">
      <c r="A203" s="18">
        <v>16</v>
      </c>
      <c r="B203" s="69" t="s">
        <v>129</v>
      </c>
      <c r="C203" s="70">
        <v>2008</v>
      </c>
      <c r="D203" s="175">
        <v>1650</v>
      </c>
    </row>
    <row r="204" spans="1:4" ht="12.75">
      <c r="A204" s="18">
        <v>17</v>
      </c>
      <c r="B204" s="69" t="s">
        <v>131</v>
      </c>
      <c r="C204" s="70">
        <v>2008</v>
      </c>
      <c r="D204" s="175">
        <v>2400</v>
      </c>
    </row>
    <row r="205" spans="1:4" ht="12.75">
      <c r="A205" s="18">
        <v>18</v>
      </c>
      <c r="B205" s="69" t="s">
        <v>123</v>
      </c>
      <c r="C205" s="70">
        <v>2008</v>
      </c>
      <c r="D205" s="175">
        <v>5000</v>
      </c>
    </row>
    <row r="206" spans="1:4" ht="12.75">
      <c r="A206" s="18">
        <v>19</v>
      </c>
      <c r="B206" s="64" t="s">
        <v>132</v>
      </c>
      <c r="C206" s="70">
        <v>2008</v>
      </c>
      <c r="D206" s="175">
        <v>4645</v>
      </c>
    </row>
    <row r="207" spans="1:4" ht="12.75">
      <c r="A207" s="18">
        <v>20</v>
      </c>
      <c r="B207" s="64" t="s">
        <v>129</v>
      </c>
      <c r="C207" s="65">
        <v>2008</v>
      </c>
      <c r="D207" s="173">
        <v>1820</v>
      </c>
    </row>
    <row r="208" spans="1:4" ht="12.75">
      <c r="A208" s="18">
        <v>21</v>
      </c>
      <c r="B208" s="64" t="s">
        <v>109</v>
      </c>
      <c r="C208" s="65">
        <v>2008</v>
      </c>
      <c r="D208" s="173">
        <v>2465</v>
      </c>
    </row>
    <row r="209" spans="1:4" ht="12.75">
      <c r="A209" s="18">
        <v>22</v>
      </c>
      <c r="B209" s="64" t="s">
        <v>109</v>
      </c>
      <c r="C209" s="65">
        <v>2008</v>
      </c>
      <c r="D209" s="173">
        <v>2365</v>
      </c>
    </row>
    <row r="210" spans="1:4" ht="12.75">
      <c r="A210" s="18">
        <v>23</v>
      </c>
      <c r="B210" s="64" t="s">
        <v>109</v>
      </c>
      <c r="C210" s="65">
        <v>2008</v>
      </c>
      <c r="D210" s="173">
        <v>2365</v>
      </c>
    </row>
    <row r="211" spans="1:4" ht="12.75">
      <c r="A211" s="18">
        <v>24</v>
      </c>
      <c r="B211" s="64" t="s">
        <v>109</v>
      </c>
      <c r="C211" s="65">
        <v>2008</v>
      </c>
      <c r="D211" s="173">
        <v>2365</v>
      </c>
    </row>
    <row r="212" spans="1:4" ht="12.75">
      <c r="A212" s="18">
        <v>25</v>
      </c>
      <c r="B212" s="64" t="s">
        <v>133</v>
      </c>
      <c r="C212" s="65">
        <v>2009</v>
      </c>
      <c r="D212" s="173">
        <v>2794</v>
      </c>
    </row>
    <row r="213" spans="1:4" ht="12.75">
      <c r="A213" s="18">
        <v>26</v>
      </c>
      <c r="B213" s="64" t="s">
        <v>109</v>
      </c>
      <c r="C213" s="65">
        <v>2009</v>
      </c>
      <c r="D213" s="173">
        <v>2985</v>
      </c>
    </row>
    <row r="214" spans="1:4" ht="12.75">
      <c r="A214" s="18">
        <v>27</v>
      </c>
      <c r="B214" s="64" t="s">
        <v>109</v>
      </c>
      <c r="C214" s="65">
        <v>2009</v>
      </c>
      <c r="D214" s="173">
        <v>2985</v>
      </c>
    </row>
    <row r="215" spans="1:4" ht="12.75">
      <c r="A215" s="18">
        <v>28</v>
      </c>
      <c r="B215" s="64" t="s">
        <v>134</v>
      </c>
      <c r="C215" s="65">
        <v>2010</v>
      </c>
      <c r="D215" s="173">
        <v>2500</v>
      </c>
    </row>
    <row r="216" spans="1:4" ht="12.75">
      <c r="A216" s="18">
        <v>29</v>
      </c>
      <c r="B216" s="64" t="s">
        <v>135</v>
      </c>
      <c r="C216" s="65">
        <v>2010</v>
      </c>
      <c r="D216" s="173">
        <v>1459</v>
      </c>
    </row>
    <row r="217" spans="1:4" ht="12.75">
      <c r="A217" s="18">
        <v>30</v>
      </c>
      <c r="B217" s="64" t="s">
        <v>135</v>
      </c>
      <c r="C217" s="65">
        <v>2010</v>
      </c>
      <c r="D217" s="173">
        <v>1459</v>
      </c>
    </row>
    <row r="218" spans="1:4" ht="12.75">
      <c r="A218" s="18">
        <v>31</v>
      </c>
      <c r="B218" s="77" t="s">
        <v>136</v>
      </c>
      <c r="C218" s="78">
        <v>2010</v>
      </c>
      <c r="D218" s="176">
        <v>3080</v>
      </c>
    </row>
    <row r="219" spans="1:4" ht="12.75">
      <c r="A219" s="18">
        <v>32</v>
      </c>
      <c r="B219" s="79" t="s">
        <v>129</v>
      </c>
      <c r="C219" s="80">
        <v>2010</v>
      </c>
      <c r="D219" s="177">
        <v>1650</v>
      </c>
    </row>
    <row r="220" spans="1:4" ht="12.75">
      <c r="A220" s="18">
        <v>33</v>
      </c>
      <c r="B220" s="79" t="s">
        <v>129</v>
      </c>
      <c r="C220" s="80">
        <v>2010</v>
      </c>
      <c r="D220" s="177">
        <v>1650</v>
      </c>
    </row>
    <row r="221" spans="1:4" ht="12.75">
      <c r="A221" s="18">
        <v>34</v>
      </c>
      <c r="B221" s="79" t="s">
        <v>136</v>
      </c>
      <c r="C221" s="80">
        <v>2010</v>
      </c>
      <c r="D221" s="177">
        <v>2070</v>
      </c>
    </row>
    <row r="222" spans="1:4" ht="12.75">
      <c r="A222" s="18">
        <v>35</v>
      </c>
      <c r="B222" s="79" t="s">
        <v>135</v>
      </c>
      <c r="C222" s="80">
        <v>2010</v>
      </c>
      <c r="D222" s="177">
        <v>1595</v>
      </c>
    </row>
    <row r="223" spans="1:4" ht="12.75">
      <c r="A223" s="18">
        <v>36</v>
      </c>
      <c r="B223" s="79" t="s">
        <v>135</v>
      </c>
      <c r="C223" s="80">
        <v>2010</v>
      </c>
      <c r="D223" s="177">
        <v>1595</v>
      </c>
    </row>
    <row r="224" spans="1:4" ht="12.75">
      <c r="A224" s="18"/>
      <c r="B224" s="19" t="s">
        <v>12</v>
      </c>
      <c r="C224" s="18"/>
      <c r="D224" s="74">
        <f>SUM(D188:D223)</f>
        <v>88038</v>
      </c>
    </row>
    <row r="225" spans="1:4" ht="22.5" customHeight="1">
      <c r="A225" s="392" t="s">
        <v>672</v>
      </c>
      <c r="B225" s="393"/>
      <c r="C225" s="393"/>
      <c r="D225" s="393"/>
    </row>
    <row r="226" spans="1:5" ht="12.75">
      <c r="A226" s="129">
        <v>1</v>
      </c>
      <c r="B226" s="130" t="s">
        <v>291</v>
      </c>
      <c r="C226" s="129">
        <v>2006</v>
      </c>
      <c r="D226" s="323">
        <v>260</v>
      </c>
      <c r="E226" s="128" t="s">
        <v>292</v>
      </c>
    </row>
    <row r="227" spans="1:5" ht="12.75">
      <c r="A227" s="126">
        <v>2</v>
      </c>
      <c r="B227" s="127" t="s">
        <v>293</v>
      </c>
      <c r="C227" s="126">
        <v>2006</v>
      </c>
      <c r="D227" s="315">
        <v>949</v>
      </c>
      <c r="E227" s="128" t="s">
        <v>292</v>
      </c>
    </row>
    <row r="228" spans="1:5" ht="12.75">
      <c r="A228" s="126">
        <v>3</v>
      </c>
      <c r="B228" s="127" t="s">
        <v>294</v>
      </c>
      <c r="C228" s="126">
        <v>2006</v>
      </c>
      <c r="D228" s="315">
        <v>30610.92</v>
      </c>
      <c r="E228" s="128" t="s">
        <v>292</v>
      </c>
    </row>
    <row r="229" spans="1:5" ht="12.75">
      <c r="A229" s="126">
        <v>4</v>
      </c>
      <c r="B229" s="127" t="s">
        <v>295</v>
      </c>
      <c r="C229" s="126">
        <v>2009</v>
      </c>
      <c r="D229" s="315">
        <v>1500</v>
      </c>
      <c r="E229" s="128" t="s">
        <v>292</v>
      </c>
    </row>
    <row r="230" spans="1:5" ht="12.75">
      <c r="A230" s="126">
        <v>5</v>
      </c>
      <c r="B230" s="127" t="s">
        <v>294</v>
      </c>
      <c r="C230" s="126">
        <v>2007</v>
      </c>
      <c r="D230" s="315">
        <v>41299.03</v>
      </c>
      <c r="E230" s="128" t="s">
        <v>296</v>
      </c>
    </row>
    <row r="231" spans="1:5" ht="12.75">
      <c r="A231" s="126">
        <v>6</v>
      </c>
      <c r="B231" s="127" t="s">
        <v>297</v>
      </c>
      <c r="C231" s="126">
        <v>2008</v>
      </c>
      <c r="D231" s="315">
        <v>803</v>
      </c>
      <c r="E231" s="128" t="s">
        <v>296</v>
      </c>
    </row>
    <row r="232" spans="1:5" ht="12.75">
      <c r="A232" s="126">
        <v>7</v>
      </c>
      <c r="B232" s="127" t="s">
        <v>298</v>
      </c>
      <c r="C232" s="126">
        <v>2007</v>
      </c>
      <c r="D232" s="315">
        <v>38901</v>
      </c>
      <c r="E232" s="128" t="s">
        <v>299</v>
      </c>
    </row>
    <row r="233" spans="1:5" ht="12.75">
      <c r="A233" s="126">
        <v>8</v>
      </c>
      <c r="B233" s="127" t="s">
        <v>109</v>
      </c>
      <c r="C233" s="126">
        <v>2008</v>
      </c>
      <c r="D233" s="315">
        <v>1580</v>
      </c>
      <c r="E233" s="128" t="s">
        <v>299</v>
      </c>
    </row>
    <row r="234" spans="1:5" ht="12.75">
      <c r="A234" s="126">
        <v>9</v>
      </c>
      <c r="B234" s="127" t="s">
        <v>129</v>
      </c>
      <c r="C234" s="126">
        <v>2009</v>
      </c>
      <c r="D234" s="315">
        <v>250</v>
      </c>
      <c r="E234" s="128" t="s">
        <v>299</v>
      </c>
    </row>
    <row r="235" spans="1:5" ht="12.75">
      <c r="A235" s="126">
        <v>10</v>
      </c>
      <c r="B235" s="127" t="s">
        <v>298</v>
      </c>
      <c r="C235" s="126">
        <v>2008</v>
      </c>
      <c r="D235" s="315">
        <v>37306.48</v>
      </c>
      <c r="E235" s="128" t="s">
        <v>300</v>
      </c>
    </row>
    <row r="236" spans="1:5" ht="12.75">
      <c r="A236" s="126">
        <v>11</v>
      </c>
      <c r="B236" s="127" t="s">
        <v>298</v>
      </c>
      <c r="C236" s="126">
        <v>2008</v>
      </c>
      <c r="D236" s="315">
        <v>33234.68</v>
      </c>
      <c r="E236" s="128" t="s">
        <v>301</v>
      </c>
    </row>
    <row r="237" spans="1:5" ht="12.75">
      <c r="A237" s="126">
        <v>12</v>
      </c>
      <c r="B237" s="127" t="s">
        <v>294</v>
      </c>
      <c r="C237" s="126">
        <v>2008</v>
      </c>
      <c r="D237" s="315">
        <v>2886</v>
      </c>
      <c r="E237" s="128" t="s">
        <v>302</v>
      </c>
    </row>
    <row r="238" spans="1:5" ht="12.75">
      <c r="A238" s="126">
        <v>13</v>
      </c>
      <c r="B238" s="127" t="s">
        <v>294</v>
      </c>
      <c r="C238" s="126">
        <v>2009</v>
      </c>
      <c r="D238" s="315">
        <v>7100</v>
      </c>
      <c r="E238" s="128" t="s">
        <v>302</v>
      </c>
    </row>
    <row r="239" spans="1:5" ht="12.75">
      <c r="A239" s="126">
        <v>14</v>
      </c>
      <c r="B239" s="127" t="s">
        <v>294</v>
      </c>
      <c r="C239" s="126"/>
      <c r="D239" s="315">
        <v>2500</v>
      </c>
      <c r="E239" s="128" t="s">
        <v>302</v>
      </c>
    </row>
    <row r="240" spans="1:5" ht="12.75">
      <c r="A240" s="126">
        <v>15</v>
      </c>
      <c r="B240" s="127" t="s">
        <v>294</v>
      </c>
      <c r="C240" s="126">
        <v>2006</v>
      </c>
      <c r="D240" s="315">
        <v>1549.71</v>
      </c>
      <c r="E240" s="128" t="s">
        <v>303</v>
      </c>
    </row>
    <row r="241" spans="1:5" ht="12.75">
      <c r="A241" s="126">
        <v>16</v>
      </c>
      <c r="B241" s="127" t="s">
        <v>294</v>
      </c>
      <c r="C241" s="126">
        <v>2007</v>
      </c>
      <c r="D241" s="315">
        <v>2097</v>
      </c>
      <c r="E241" s="128" t="s">
        <v>303</v>
      </c>
    </row>
    <row r="242" spans="1:5" ht="12.75">
      <c r="A242" s="126">
        <v>17</v>
      </c>
      <c r="B242" s="127" t="s">
        <v>304</v>
      </c>
      <c r="C242" s="126">
        <v>2007</v>
      </c>
      <c r="D242" s="315">
        <v>1135</v>
      </c>
      <c r="E242" s="128" t="s">
        <v>303</v>
      </c>
    </row>
    <row r="243" spans="1:5" ht="12.75">
      <c r="A243" s="126">
        <v>18</v>
      </c>
      <c r="B243" s="127" t="s">
        <v>304</v>
      </c>
      <c r="C243" s="126">
        <v>2008</v>
      </c>
      <c r="D243" s="315">
        <v>1342</v>
      </c>
      <c r="E243" s="128" t="s">
        <v>303</v>
      </c>
    </row>
    <row r="244" spans="1:5" ht="12.75">
      <c r="A244" s="126">
        <v>19</v>
      </c>
      <c r="B244" s="127" t="s">
        <v>294</v>
      </c>
      <c r="C244" s="126">
        <v>2008</v>
      </c>
      <c r="D244" s="315">
        <v>8275.01</v>
      </c>
      <c r="E244" s="128" t="s">
        <v>303</v>
      </c>
    </row>
    <row r="245" spans="1:5" ht="12.75">
      <c r="A245" s="126">
        <v>20</v>
      </c>
      <c r="B245" s="127" t="s">
        <v>305</v>
      </c>
      <c r="C245" s="126">
        <v>2009</v>
      </c>
      <c r="D245" s="315">
        <v>1342</v>
      </c>
      <c r="E245" s="128" t="s">
        <v>303</v>
      </c>
    </row>
    <row r="246" spans="1:5" ht="12.75">
      <c r="A246" s="126">
        <v>21</v>
      </c>
      <c r="B246" s="127" t="s">
        <v>294</v>
      </c>
      <c r="C246" s="126">
        <v>2009</v>
      </c>
      <c r="D246" s="315">
        <v>2357.02</v>
      </c>
      <c r="E246" s="128" t="s">
        <v>303</v>
      </c>
    </row>
    <row r="247" spans="1:5" ht="12.75">
      <c r="A247" s="126">
        <v>22</v>
      </c>
      <c r="B247" s="127" t="s">
        <v>304</v>
      </c>
      <c r="C247" s="126">
        <v>2010</v>
      </c>
      <c r="D247" s="315">
        <v>1403</v>
      </c>
      <c r="E247" s="128" t="s">
        <v>303</v>
      </c>
    </row>
    <row r="248" spans="1:5" ht="12.75">
      <c r="A248" s="126">
        <v>23</v>
      </c>
      <c r="B248" s="127" t="s">
        <v>294</v>
      </c>
      <c r="C248" s="126">
        <v>2010</v>
      </c>
      <c r="D248" s="315">
        <v>2766.52</v>
      </c>
      <c r="E248" s="128" t="s">
        <v>303</v>
      </c>
    </row>
    <row r="249" spans="1:5" ht="12.75">
      <c r="A249" s="126">
        <v>24</v>
      </c>
      <c r="B249" s="127" t="s">
        <v>133</v>
      </c>
      <c r="C249" s="129">
        <v>2008</v>
      </c>
      <c r="D249" s="315">
        <v>2807.92</v>
      </c>
      <c r="E249" s="128" t="s">
        <v>306</v>
      </c>
    </row>
    <row r="250" spans="1:5" ht="12.75">
      <c r="A250" s="126">
        <v>25</v>
      </c>
      <c r="B250" s="127" t="s">
        <v>294</v>
      </c>
      <c r="C250" s="126">
        <v>2008</v>
      </c>
      <c r="D250" s="315">
        <v>2877.01</v>
      </c>
      <c r="E250" s="128" t="s">
        <v>306</v>
      </c>
    </row>
    <row r="251" spans="1:5" ht="12.75">
      <c r="A251" s="126">
        <v>26</v>
      </c>
      <c r="B251" s="127" t="s">
        <v>294</v>
      </c>
      <c r="C251" s="126">
        <v>2009</v>
      </c>
      <c r="D251" s="315">
        <v>1531.23</v>
      </c>
      <c r="E251" s="128" t="s">
        <v>306</v>
      </c>
    </row>
    <row r="252" spans="1:5" ht="12.75">
      <c r="A252" s="126">
        <v>27</v>
      </c>
      <c r="B252" s="127" t="s">
        <v>294</v>
      </c>
      <c r="C252" s="129">
        <v>2010</v>
      </c>
      <c r="D252" s="315">
        <v>10569.35</v>
      </c>
      <c r="E252" s="128" t="s">
        <v>292</v>
      </c>
    </row>
    <row r="253" spans="1:5" ht="12.75">
      <c r="A253" s="126">
        <v>28</v>
      </c>
      <c r="B253" s="127" t="s">
        <v>294</v>
      </c>
      <c r="C253" s="126">
        <v>2010</v>
      </c>
      <c r="D253" s="315">
        <v>57956.1</v>
      </c>
      <c r="E253" s="128" t="s">
        <v>302</v>
      </c>
    </row>
    <row r="254" spans="1:5" ht="12.75">
      <c r="A254" s="126">
        <v>29</v>
      </c>
      <c r="B254" s="127" t="s">
        <v>294</v>
      </c>
      <c r="C254" s="126">
        <v>2010</v>
      </c>
      <c r="D254" s="315">
        <v>910</v>
      </c>
      <c r="E254" s="128" t="s">
        <v>296</v>
      </c>
    </row>
    <row r="255" spans="1:5" ht="12.75">
      <c r="A255" s="126">
        <v>30</v>
      </c>
      <c r="B255" s="127" t="s">
        <v>294</v>
      </c>
      <c r="C255" s="126">
        <v>2010</v>
      </c>
      <c r="D255" s="315">
        <v>7102.63</v>
      </c>
      <c r="E255" s="128" t="s">
        <v>292</v>
      </c>
    </row>
    <row r="256" spans="1:5" ht="12.75">
      <c r="A256" s="126">
        <v>31</v>
      </c>
      <c r="B256" s="127" t="s">
        <v>294</v>
      </c>
      <c r="C256" s="126">
        <v>2010</v>
      </c>
      <c r="D256" s="315">
        <v>16162.42</v>
      </c>
      <c r="E256" s="128" t="s">
        <v>296</v>
      </c>
    </row>
    <row r="257" spans="1:5" ht="12.75">
      <c r="A257" s="126">
        <v>32</v>
      </c>
      <c r="B257" s="127" t="s">
        <v>294</v>
      </c>
      <c r="C257" s="126">
        <v>2010</v>
      </c>
      <c r="D257" s="315">
        <v>14759.56</v>
      </c>
      <c r="E257" s="128" t="s">
        <v>299</v>
      </c>
    </row>
    <row r="258" spans="1:5" ht="12.75">
      <c r="A258" s="126">
        <v>33</v>
      </c>
      <c r="B258" s="127" t="s">
        <v>294</v>
      </c>
      <c r="C258" s="126">
        <v>2010</v>
      </c>
      <c r="D258" s="315">
        <v>5117.78</v>
      </c>
      <c r="E258" s="128" t="s">
        <v>307</v>
      </c>
    </row>
    <row r="259" spans="1:5" ht="12.75">
      <c r="A259" s="126">
        <v>34</v>
      </c>
      <c r="B259" s="127" t="s">
        <v>294</v>
      </c>
      <c r="C259" s="126">
        <v>2010</v>
      </c>
      <c r="D259" s="315">
        <v>5316.84</v>
      </c>
      <c r="E259" s="128" t="s">
        <v>308</v>
      </c>
    </row>
    <row r="260" spans="1:5" ht="12.75">
      <c r="A260" s="126">
        <v>35</v>
      </c>
      <c r="B260" s="127" t="s">
        <v>294</v>
      </c>
      <c r="C260" s="126">
        <v>2010</v>
      </c>
      <c r="D260" s="315">
        <v>5316.84</v>
      </c>
      <c r="E260" s="128" t="s">
        <v>301</v>
      </c>
    </row>
    <row r="261" spans="1:5" ht="12.75">
      <c r="A261" s="126">
        <v>36</v>
      </c>
      <c r="B261" s="127" t="s">
        <v>294</v>
      </c>
      <c r="C261" s="126">
        <v>2010</v>
      </c>
      <c r="D261" s="315">
        <v>9772.57</v>
      </c>
      <c r="E261" s="128" t="s">
        <v>309</v>
      </c>
    </row>
    <row r="262" spans="1:5" ht="12.75">
      <c r="A262" s="126">
        <v>37</v>
      </c>
      <c r="B262" s="127" t="s">
        <v>294</v>
      </c>
      <c r="C262" s="126">
        <v>2010</v>
      </c>
      <c r="D262" s="315">
        <v>4483.82</v>
      </c>
      <c r="E262" s="128" t="s">
        <v>300</v>
      </c>
    </row>
    <row r="263" spans="1:5" ht="12.75">
      <c r="A263" s="126">
        <v>38</v>
      </c>
      <c r="B263" s="127" t="s">
        <v>294</v>
      </c>
      <c r="C263" s="126">
        <v>2010</v>
      </c>
      <c r="D263" s="315">
        <v>33085</v>
      </c>
      <c r="E263" s="306" t="s">
        <v>302</v>
      </c>
    </row>
    <row r="264" spans="1:5" ht="12.75">
      <c r="A264" s="126">
        <v>39</v>
      </c>
      <c r="B264" s="130" t="s">
        <v>310</v>
      </c>
      <c r="C264" s="126">
        <v>2010</v>
      </c>
      <c r="D264" s="316">
        <v>1414.39</v>
      </c>
      <c r="E264" s="307" t="s">
        <v>311</v>
      </c>
    </row>
    <row r="265" spans="1:5" ht="12.75">
      <c r="A265" s="126">
        <v>40</v>
      </c>
      <c r="B265" s="127" t="s">
        <v>312</v>
      </c>
      <c r="C265" s="126">
        <v>2010</v>
      </c>
      <c r="D265" s="317">
        <v>507.99</v>
      </c>
      <c r="E265" s="308"/>
    </row>
    <row r="266" spans="1:5" ht="12.75">
      <c r="A266" s="126">
        <v>41</v>
      </c>
      <c r="B266" s="127" t="s">
        <v>313</v>
      </c>
      <c r="C266" s="126">
        <v>2010</v>
      </c>
      <c r="D266" s="318">
        <v>6000</v>
      </c>
      <c r="E266" s="308"/>
    </row>
    <row r="267" spans="1:5" ht="12.75">
      <c r="A267" s="126">
        <v>42</v>
      </c>
      <c r="B267" s="131" t="s">
        <v>314</v>
      </c>
      <c r="C267" s="126">
        <v>2010</v>
      </c>
      <c r="D267" s="319">
        <v>2970</v>
      </c>
      <c r="E267" s="308"/>
    </row>
    <row r="268" spans="1:5" ht="12.75">
      <c r="A268" s="126">
        <v>43</v>
      </c>
      <c r="B268" s="132" t="s">
        <v>315</v>
      </c>
      <c r="C268" s="126">
        <v>2010</v>
      </c>
      <c r="D268" s="319">
        <v>960.02</v>
      </c>
      <c r="E268" s="309"/>
    </row>
    <row r="269" spans="1:5" ht="12.75">
      <c r="A269" s="126">
        <v>44</v>
      </c>
      <c r="B269" s="130" t="s">
        <v>109</v>
      </c>
      <c r="C269" s="126">
        <v>2010</v>
      </c>
      <c r="D269" s="316">
        <v>3000</v>
      </c>
      <c r="E269" s="310" t="s">
        <v>308</v>
      </c>
    </row>
    <row r="270" spans="1:5" ht="12.75">
      <c r="A270" s="126">
        <v>45</v>
      </c>
      <c r="B270" s="127" t="s">
        <v>316</v>
      </c>
      <c r="C270" s="126">
        <v>2010</v>
      </c>
      <c r="D270" s="317">
        <v>55</v>
      </c>
      <c r="E270" s="311"/>
    </row>
    <row r="271" spans="1:5" ht="12.75">
      <c r="A271" s="126">
        <v>46</v>
      </c>
      <c r="B271" s="130" t="s">
        <v>135</v>
      </c>
      <c r="C271" s="129">
        <v>2010</v>
      </c>
      <c r="D271" s="316">
        <v>578.48</v>
      </c>
      <c r="E271" s="307" t="s">
        <v>317</v>
      </c>
    </row>
    <row r="272" spans="1:5" ht="12.75">
      <c r="A272" s="126">
        <v>47</v>
      </c>
      <c r="B272" s="127" t="s">
        <v>318</v>
      </c>
      <c r="C272" s="126">
        <v>2010</v>
      </c>
      <c r="D272" s="317">
        <v>148.9</v>
      </c>
      <c r="E272" s="308"/>
    </row>
    <row r="273" spans="1:5" ht="12.75">
      <c r="A273" s="126">
        <v>48</v>
      </c>
      <c r="B273" s="127" t="s">
        <v>319</v>
      </c>
      <c r="C273" s="126">
        <v>2010</v>
      </c>
      <c r="D273" s="317">
        <v>73.87</v>
      </c>
      <c r="E273" s="308"/>
    </row>
    <row r="274" spans="1:5" ht="12.75">
      <c r="A274" s="126">
        <v>49</v>
      </c>
      <c r="B274" s="127" t="s">
        <v>320</v>
      </c>
      <c r="C274" s="126">
        <v>2010</v>
      </c>
      <c r="D274" s="317">
        <v>94.13</v>
      </c>
      <c r="E274" s="309"/>
    </row>
    <row r="275" spans="1:5" ht="12.75">
      <c r="A275" s="126">
        <v>50</v>
      </c>
      <c r="B275" s="133" t="s">
        <v>321</v>
      </c>
      <c r="C275" s="126">
        <v>2010</v>
      </c>
      <c r="D275" s="319">
        <v>3450</v>
      </c>
      <c r="E275" s="128" t="s">
        <v>292</v>
      </c>
    </row>
    <row r="276" spans="1:5" ht="12.75">
      <c r="A276" s="126">
        <v>51</v>
      </c>
      <c r="B276" s="133" t="s">
        <v>133</v>
      </c>
      <c r="C276" s="126">
        <v>2010</v>
      </c>
      <c r="D276" s="319">
        <v>800</v>
      </c>
      <c r="E276" s="306" t="s">
        <v>292</v>
      </c>
    </row>
    <row r="277" spans="1:5" ht="21.75">
      <c r="A277" s="126">
        <v>52</v>
      </c>
      <c r="B277" s="131" t="s">
        <v>322</v>
      </c>
      <c r="C277" s="126">
        <v>2010</v>
      </c>
      <c r="D277" s="319">
        <v>555</v>
      </c>
      <c r="E277" s="312" t="s">
        <v>323</v>
      </c>
    </row>
    <row r="278" spans="1:5" ht="21.75">
      <c r="A278" s="126">
        <v>53</v>
      </c>
      <c r="B278" s="133" t="s">
        <v>324</v>
      </c>
      <c r="C278" s="126">
        <v>2010</v>
      </c>
      <c r="D278" s="319">
        <v>578</v>
      </c>
      <c r="E278" s="313" t="s">
        <v>325</v>
      </c>
    </row>
    <row r="279" spans="1:5" ht="12.75">
      <c r="A279" s="126">
        <v>54</v>
      </c>
      <c r="B279" s="133" t="s">
        <v>324</v>
      </c>
      <c r="C279" s="126">
        <v>2010</v>
      </c>
      <c r="D279" s="319">
        <v>289</v>
      </c>
      <c r="E279" s="134" t="s">
        <v>296</v>
      </c>
    </row>
    <row r="280" spans="1:5" ht="12.75">
      <c r="A280" s="126">
        <v>55</v>
      </c>
      <c r="B280" s="133" t="s">
        <v>123</v>
      </c>
      <c r="C280" s="126">
        <v>2010</v>
      </c>
      <c r="D280" s="319">
        <v>3490.01</v>
      </c>
      <c r="E280" s="314"/>
    </row>
    <row r="281" spans="1:5" ht="12.75">
      <c r="A281" s="126">
        <v>56</v>
      </c>
      <c r="B281" s="133" t="s">
        <v>326</v>
      </c>
      <c r="C281" s="126">
        <v>2010</v>
      </c>
      <c r="D281" s="320">
        <v>95</v>
      </c>
      <c r="E281" s="134" t="s">
        <v>327</v>
      </c>
    </row>
    <row r="282" spans="1:5" ht="12.75">
      <c r="A282" s="126">
        <v>57</v>
      </c>
      <c r="B282" s="133" t="s">
        <v>129</v>
      </c>
      <c r="C282" s="126">
        <v>2011</v>
      </c>
      <c r="D282" s="320">
        <v>420</v>
      </c>
      <c r="E282" s="134" t="s">
        <v>311</v>
      </c>
    </row>
    <row r="283" spans="1:5" ht="12.75">
      <c r="A283" s="126">
        <v>58</v>
      </c>
      <c r="B283" s="133" t="s">
        <v>328</v>
      </c>
      <c r="C283" s="126">
        <v>2011</v>
      </c>
      <c r="D283" s="320">
        <v>300</v>
      </c>
      <c r="E283" s="134" t="s">
        <v>329</v>
      </c>
    </row>
    <row r="284" spans="1:5" ht="12.75">
      <c r="A284" s="126">
        <v>59</v>
      </c>
      <c r="B284" s="133" t="s">
        <v>328</v>
      </c>
      <c r="C284" s="126">
        <v>2011</v>
      </c>
      <c r="D284" s="320">
        <v>165</v>
      </c>
      <c r="E284" s="134" t="s">
        <v>330</v>
      </c>
    </row>
    <row r="285" spans="1:5" ht="12.75">
      <c r="A285" s="126">
        <v>60</v>
      </c>
      <c r="B285" s="133" t="s">
        <v>324</v>
      </c>
      <c r="C285" s="126">
        <v>2011</v>
      </c>
      <c r="D285" s="320">
        <v>418</v>
      </c>
      <c r="E285" s="134" t="s">
        <v>331</v>
      </c>
    </row>
    <row r="286" spans="1:5" ht="12.75">
      <c r="A286" s="126">
        <v>61</v>
      </c>
      <c r="B286" s="133" t="s">
        <v>332</v>
      </c>
      <c r="C286" s="126">
        <v>2011</v>
      </c>
      <c r="D286" s="320">
        <v>399</v>
      </c>
      <c r="E286" s="134" t="s">
        <v>303</v>
      </c>
    </row>
    <row r="287" spans="1:4" ht="24.75" customHeight="1">
      <c r="A287" s="18"/>
      <c r="B287" s="19" t="s">
        <v>12</v>
      </c>
      <c r="C287" s="13"/>
      <c r="D287" s="74">
        <f>SUM(D226:D286)</f>
        <v>425978.2300000001</v>
      </c>
    </row>
    <row r="288" spans="1:4" ht="13.5" customHeight="1">
      <c r="A288" s="54"/>
      <c r="B288" s="55"/>
      <c r="C288" s="4"/>
      <c r="D288" s="178"/>
    </row>
    <row r="289" spans="1:4" ht="13.5" customHeight="1">
      <c r="A289" s="54"/>
      <c r="B289" s="55"/>
      <c r="C289" s="4"/>
      <c r="D289" s="178"/>
    </row>
    <row r="290" spans="1:4" ht="26.25" customHeight="1">
      <c r="A290" s="386" t="s">
        <v>756</v>
      </c>
      <c r="B290" s="386"/>
      <c r="C290" s="386"/>
      <c r="D290" s="386"/>
    </row>
    <row r="291" spans="1:4" ht="30" customHeight="1">
      <c r="A291" s="9" t="s">
        <v>1</v>
      </c>
      <c r="B291" s="9" t="s">
        <v>18</v>
      </c>
      <c r="C291" s="9" t="s">
        <v>16</v>
      </c>
      <c r="D291" s="179" t="s">
        <v>17</v>
      </c>
    </row>
    <row r="292" spans="1:4" ht="30" customHeight="1">
      <c r="A292" s="361" t="s">
        <v>401</v>
      </c>
      <c r="B292" s="362"/>
      <c r="C292" s="362"/>
      <c r="D292" s="363"/>
    </row>
    <row r="293" spans="1:4" ht="17.25" customHeight="1">
      <c r="A293" s="209">
        <v>1</v>
      </c>
      <c r="B293" s="213" t="s">
        <v>463</v>
      </c>
      <c r="C293" s="214">
        <v>2009</v>
      </c>
      <c r="D293" s="194">
        <v>3000</v>
      </c>
    </row>
    <row r="294" spans="1:4" ht="23.25" customHeight="1">
      <c r="A294" s="209">
        <v>2</v>
      </c>
      <c r="B294" s="213" t="s">
        <v>464</v>
      </c>
      <c r="C294" s="214">
        <v>2006</v>
      </c>
      <c r="D294" s="194">
        <v>3480</v>
      </c>
    </row>
    <row r="295" spans="1:4" ht="25.5" customHeight="1">
      <c r="A295" s="209">
        <v>3</v>
      </c>
      <c r="B295" s="213" t="s">
        <v>464</v>
      </c>
      <c r="C295" s="214">
        <v>2007</v>
      </c>
      <c r="D295" s="194">
        <v>3550</v>
      </c>
    </row>
    <row r="296" spans="1:4" ht="17.25" customHeight="1">
      <c r="A296" s="209">
        <v>4</v>
      </c>
      <c r="B296" s="213" t="s">
        <v>465</v>
      </c>
      <c r="C296" s="214">
        <v>2010</v>
      </c>
      <c r="D296" s="194">
        <v>3500</v>
      </c>
    </row>
    <row r="297" spans="1:4" ht="17.25" customHeight="1">
      <c r="A297" s="209">
        <v>5</v>
      </c>
      <c r="B297" s="208" t="s">
        <v>466</v>
      </c>
      <c r="C297" s="209">
        <v>2010</v>
      </c>
      <c r="D297" s="222">
        <v>2160</v>
      </c>
    </row>
    <row r="298" spans="1:4" ht="17.25" customHeight="1">
      <c r="A298" s="9"/>
      <c r="B298" s="9" t="s">
        <v>12</v>
      </c>
      <c r="C298" s="9"/>
      <c r="D298" s="193">
        <f>SUM(D293:D297)</f>
        <v>15690</v>
      </c>
    </row>
    <row r="299" spans="1:4" ht="12.75">
      <c r="A299" s="389" t="s">
        <v>671</v>
      </c>
      <c r="B299" s="390"/>
      <c r="C299" s="390"/>
      <c r="D299" s="391"/>
    </row>
    <row r="300" spans="1:4" ht="26.25" customHeight="1">
      <c r="A300" s="18">
        <v>1</v>
      </c>
      <c r="B300" s="69" t="s">
        <v>121</v>
      </c>
      <c r="C300" s="70">
        <v>2010</v>
      </c>
      <c r="D300" s="175">
        <v>2501.01</v>
      </c>
    </row>
    <row r="301" spans="1:4" ht="26.25" customHeight="1">
      <c r="A301" s="18">
        <v>2</v>
      </c>
      <c r="B301" s="71" t="s">
        <v>114</v>
      </c>
      <c r="C301" s="72">
        <v>2010</v>
      </c>
      <c r="D301" s="73">
        <v>402.89</v>
      </c>
    </row>
    <row r="302" spans="1:4" ht="19.5" customHeight="1">
      <c r="A302" s="18"/>
      <c r="B302" s="19" t="s">
        <v>12</v>
      </c>
      <c r="C302" s="18"/>
      <c r="D302" s="74">
        <f>SUM(D300:D301)</f>
        <v>2903.9</v>
      </c>
    </row>
    <row r="303" spans="1:4" ht="24" customHeight="1">
      <c r="A303" s="361" t="s">
        <v>632</v>
      </c>
      <c r="B303" s="362"/>
      <c r="C303" s="362"/>
      <c r="D303" s="363"/>
    </row>
    <row r="304" spans="1:4" ht="12.75">
      <c r="A304" s="18">
        <v>1</v>
      </c>
      <c r="B304" s="304" t="s">
        <v>735</v>
      </c>
      <c r="C304" s="65">
        <v>2009</v>
      </c>
      <c r="D304" s="194">
        <v>1240</v>
      </c>
    </row>
    <row r="305" spans="1:4" ht="12.75">
      <c r="A305" s="18">
        <v>2</v>
      </c>
      <c r="B305" s="304" t="s">
        <v>736</v>
      </c>
      <c r="C305" s="65">
        <v>2009</v>
      </c>
      <c r="D305" s="194">
        <v>1050</v>
      </c>
    </row>
    <row r="306" spans="1:4" ht="12.75">
      <c r="A306" s="321">
        <v>3</v>
      </c>
      <c r="B306" s="304" t="s">
        <v>737</v>
      </c>
      <c r="C306" s="65">
        <v>2009</v>
      </c>
      <c r="D306" s="194">
        <v>1682</v>
      </c>
    </row>
    <row r="307" spans="1:4" ht="12.75">
      <c r="A307" s="322">
        <v>4</v>
      </c>
      <c r="B307" s="304" t="s">
        <v>738</v>
      </c>
      <c r="C307" s="65">
        <v>2009</v>
      </c>
      <c r="D307" s="194">
        <v>1764</v>
      </c>
    </row>
    <row r="308" spans="1:4" ht="12.75">
      <c r="A308" s="321">
        <v>5</v>
      </c>
      <c r="B308" s="64" t="s">
        <v>739</v>
      </c>
      <c r="C308" s="65">
        <v>2009</v>
      </c>
      <c r="D308" s="194">
        <v>2256</v>
      </c>
    </row>
    <row r="309" spans="1:4" ht="12.75">
      <c r="A309" s="322">
        <v>6</v>
      </c>
      <c r="B309" s="64" t="s">
        <v>740</v>
      </c>
      <c r="C309" s="65">
        <v>2009</v>
      </c>
      <c r="D309" s="194">
        <v>1430</v>
      </c>
    </row>
    <row r="310" spans="1:4" ht="19.5" customHeight="1">
      <c r="A310" s="18"/>
      <c r="B310" s="19" t="s">
        <v>12</v>
      </c>
      <c r="C310" s="18"/>
      <c r="D310" s="74">
        <f>SUM(D304:D309)</f>
        <v>9422</v>
      </c>
    </row>
    <row r="311" spans="1:4" ht="19.5" customHeight="1">
      <c r="A311" s="361" t="s">
        <v>635</v>
      </c>
      <c r="B311" s="362"/>
      <c r="C311" s="362"/>
      <c r="D311" s="363"/>
    </row>
    <row r="312" spans="1:4" ht="19.5" customHeight="1">
      <c r="A312" s="18">
        <v>1</v>
      </c>
      <c r="B312" s="69" t="s">
        <v>132</v>
      </c>
      <c r="C312" s="70">
        <v>2007</v>
      </c>
      <c r="D312" s="194">
        <v>2761</v>
      </c>
    </row>
    <row r="313" spans="1:4" ht="19.5" customHeight="1">
      <c r="A313" s="18">
        <v>2</v>
      </c>
      <c r="B313" s="69" t="s">
        <v>744</v>
      </c>
      <c r="C313" s="70">
        <v>2008</v>
      </c>
      <c r="D313" s="194">
        <v>818</v>
      </c>
    </row>
    <row r="314" spans="1:4" ht="19.5" customHeight="1">
      <c r="A314" s="18">
        <v>3</v>
      </c>
      <c r="B314" s="69" t="s">
        <v>137</v>
      </c>
      <c r="C314" s="70">
        <v>2008</v>
      </c>
      <c r="D314" s="194">
        <v>2400</v>
      </c>
    </row>
    <row r="315" spans="1:4" ht="19.5" customHeight="1">
      <c r="A315" s="18">
        <v>4</v>
      </c>
      <c r="B315" s="69" t="s">
        <v>132</v>
      </c>
      <c r="C315" s="70">
        <v>2008</v>
      </c>
      <c r="D315" s="194">
        <v>4645</v>
      </c>
    </row>
    <row r="316" spans="1:4" ht="19.5" customHeight="1">
      <c r="A316" s="18"/>
      <c r="B316" s="19" t="s">
        <v>12</v>
      </c>
      <c r="C316" s="18"/>
      <c r="D316" s="74">
        <f>SUM(D312:D315)</f>
        <v>10624</v>
      </c>
    </row>
    <row r="317" spans="1:4" ht="22.5" customHeight="1">
      <c r="A317" s="389" t="s">
        <v>400</v>
      </c>
      <c r="B317" s="390"/>
      <c r="C317" s="390"/>
      <c r="D317" s="391"/>
    </row>
    <row r="318" spans="1:5" ht="12.75">
      <c r="A318" s="126">
        <v>1</v>
      </c>
      <c r="B318" s="127" t="s">
        <v>333</v>
      </c>
      <c r="C318" s="126">
        <v>2006</v>
      </c>
      <c r="D318" s="138">
        <v>2612.02</v>
      </c>
      <c r="E318" s="128" t="s">
        <v>292</v>
      </c>
    </row>
    <row r="319" spans="1:5" ht="12.75">
      <c r="A319" s="126">
        <v>2</v>
      </c>
      <c r="B319" s="127" t="s">
        <v>333</v>
      </c>
      <c r="C319" s="126">
        <v>2006</v>
      </c>
      <c r="D319" s="138">
        <v>531.15</v>
      </c>
      <c r="E319" s="128" t="s">
        <v>296</v>
      </c>
    </row>
    <row r="320" spans="1:5" ht="12.75">
      <c r="A320" s="126">
        <v>3</v>
      </c>
      <c r="B320" s="127" t="s">
        <v>333</v>
      </c>
      <c r="C320" s="126">
        <v>2007</v>
      </c>
      <c r="D320" s="138">
        <v>3715</v>
      </c>
      <c r="E320" s="128" t="s">
        <v>296</v>
      </c>
    </row>
    <row r="321" spans="1:5" ht="12.75">
      <c r="A321" s="126">
        <v>4</v>
      </c>
      <c r="B321" s="127" t="s">
        <v>333</v>
      </c>
      <c r="C321" s="126">
        <v>2007</v>
      </c>
      <c r="D321" s="138">
        <v>3715</v>
      </c>
      <c r="E321" s="128" t="s">
        <v>299</v>
      </c>
    </row>
    <row r="322" spans="1:5" ht="12.75">
      <c r="A322" s="126">
        <v>5</v>
      </c>
      <c r="B322" s="127" t="s">
        <v>333</v>
      </c>
      <c r="C322" s="126">
        <v>2008</v>
      </c>
      <c r="D322" s="138">
        <v>6281.8</v>
      </c>
      <c r="E322" s="128" t="s">
        <v>300</v>
      </c>
    </row>
    <row r="323" spans="1:5" ht="12.75">
      <c r="A323" s="126">
        <v>6</v>
      </c>
      <c r="B323" s="127" t="s">
        <v>333</v>
      </c>
      <c r="C323" s="126">
        <v>2008</v>
      </c>
      <c r="D323" s="138">
        <v>3281.8</v>
      </c>
      <c r="E323" s="128" t="s">
        <v>301</v>
      </c>
    </row>
    <row r="324" spans="1:5" ht="12.75">
      <c r="A324" s="126">
        <v>7</v>
      </c>
      <c r="B324" s="127" t="s">
        <v>333</v>
      </c>
      <c r="C324" s="129">
        <v>2008</v>
      </c>
      <c r="D324" s="139">
        <v>1790</v>
      </c>
      <c r="E324" s="128" t="s">
        <v>302</v>
      </c>
    </row>
    <row r="325" spans="1:5" ht="12.75">
      <c r="A325" s="126">
        <v>8</v>
      </c>
      <c r="B325" s="127" t="s">
        <v>333</v>
      </c>
      <c r="C325" s="126">
        <v>2010</v>
      </c>
      <c r="D325" s="139">
        <v>2931.05</v>
      </c>
      <c r="E325" s="128" t="s">
        <v>292</v>
      </c>
    </row>
    <row r="326" spans="1:5" ht="12.75">
      <c r="A326" s="126">
        <v>9</v>
      </c>
      <c r="B326" s="127" t="s">
        <v>333</v>
      </c>
      <c r="C326" s="126">
        <v>2010</v>
      </c>
      <c r="D326" s="139">
        <v>5862.1</v>
      </c>
      <c r="E326" s="128" t="s">
        <v>296</v>
      </c>
    </row>
    <row r="327" spans="1:5" ht="12.75">
      <c r="A327" s="126">
        <v>10</v>
      </c>
      <c r="B327" s="127" t="s">
        <v>333</v>
      </c>
      <c r="C327" s="126">
        <v>2010</v>
      </c>
      <c r="D327" s="139">
        <v>2931.05</v>
      </c>
      <c r="E327" s="128" t="s">
        <v>299</v>
      </c>
    </row>
    <row r="328" spans="1:5" ht="12.75">
      <c r="A328" s="126">
        <v>11</v>
      </c>
      <c r="B328" s="127" t="s">
        <v>333</v>
      </c>
      <c r="C328" s="126">
        <v>2010</v>
      </c>
      <c r="D328" s="139">
        <v>43965.75</v>
      </c>
      <c r="E328" s="128" t="s">
        <v>300</v>
      </c>
    </row>
    <row r="329" spans="1:5" ht="12.75">
      <c r="A329" s="126">
        <v>12</v>
      </c>
      <c r="B329" s="127" t="s">
        <v>333</v>
      </c>
      <c r="C329" s="126">
        <v>2010</v>
      </c>
      <c r="D329" s="139">
        <v>2931.05</v>
      </c>
      <c r="E329" s="137" t="s">
        <v>307</v>
      </c>
    </row>
    <row r="330" spans="1:5" ht="12.75">
      <c r="A330" s="126">
        <v>13</v>
      </c>
      <c r="B330" s="127" t="s">
        <v>333</v>
      </c>
      <c r="C330" s="126">
        <v>2010</v>
      </c>
      <c r="D330" s="139">
        <v>2931.05</v>
      </c>
      <c r="E330" s="137" t="s">
        <v>308</v>
      </c>
    </row>
    <row r="331" spans="1:5" ht="12.75">
      <c r="A331" s="126">
        <v>14</v>
      </c>
      <c r="B331" s="127" t="s">
        <v>333</v>
      </c>
      <c r="C331" s="126">
        <v>2010</v>
      </c>
      <c r="D331" s="139">
        <v>2931.05</v>
      </c>
      <c r="E331" s="137" t="s">
        <v>301</v>
      </c>
    </row>
    <row r="332" spans="1:5" ht="12.75">
      <c r="A332" s="126">
        <v>15</v>
      </c>
      <c r="B332" s="127" t="s">
        <v>333</v>
      </c>
      <c r="C332" s="126">
        <v>2010</v>
      </c>
      <c r="D332" s="139">
        <v>8793.15</v>
      </c>
      <c r="E332" s="137" t="s">
        <v>302</v>
      </c>
    </row>
    <row r="333" spans="1:5" ht="12.75">
      <c r="A333" s="126">
        <v>16</v>
      </c>
      <c r="B333" s="131" t="s">
        <v>334</v>
      </c>
      <c r="C333" s="126">
        <v>2010</v>
      </c>
      <c r="D333" s="140">
        <v>300</v>
      </c>
      <c r="E333" s="137" t="s">
        <v>302</v>
      </c>
    </row>
    <row r="334" spans="1:5" ht="12.75">
      <c r="A334" s="126">
        <v>17</v>
      </c>
      <c r="B334" s="133" t="s">
        <v>335</v>
      </c>
      <c r="C334" s="126">
        <v>2011</v>
      </c>
      <c r="D334" s="141">
        <v>669</v>
      </c>
      <c r="E334" s="134" t="s">
        <v>311</v>
      </c>
    </row>
    <row r="335" spans="1:4" ht="13.5" thickBot="1">
      <c r="A335" s="18"/>
      <c r="B335" s="387" t="s">
        <v>12</v>
      </c>
      <c r="C335" s="399"/>
      <c r="D335" s="142">
        <f>SUM(D318:D334)</f>
        <v>96172.02</v>
      </c>
    </row>
    <row r="336" spans="1:4" ht="18" customHeight="1">
      <c r="A336" s="54"/>
      <c r="B336" s="55"/>
      <c r="C336" s="4"/>
      <c r="D336" s="178"/>
    </row>
    <row r="337" spans="1:4" ht="18" customHeight="1">
      <c r="A337" s="54"/>
      <c r="B337" s="55"/>
      <c r="C337" s="4"/>
      <c r="D337" s="178"/>
    </row>
    <row r="338" spans="1:6" ht="23.25" customHeight="1">
      <c r="A338" s="386" t="s">
        <v>757</v>
      </c>
      <c r="B338" s="386"/>
      <c r="C338" s="386"/>
      <c r="D338" s="386"/>
      <c r="E338" s="56"/>
      <c r="F338" s="20"/>
    </row>
    <row r="339" spans="1:6" ht="38.25">
      <c r="A339" s="9" t="s">
        <v>1</v>
      </c>
      <c r="B339" s="9" t="s">
        <v>19</v>
      </c>
      <c r="C339" s="9" t="s">
        <v>16</v>
      </c>
      <c r="D339" s="179" t="s">
        <v>17</v>
      </c>
      <c r="E339" s="3"/>
      <c r="F339" s="3"/>
    </row>
    <row r="340" spans="1:6" ht="12.75">
      <c r="A340" s="361" t="s">
        <v>401</v>
      </c>
      <c r="B340" s="362"/>
      <c r="C340" s="362"/>
      <c r="D340" s="363"/>
      <c r="E340" s="3"/>
      <c r="F340" s="3"/>
    </row>
    <row r="341" spans="1:6" ht="18" customHeight="1">
      <c r="A341" s="18">
        <v>1</v>
      </c>
      <c r="B341" s="195" t="s">
        <v>467</v>
      </c>
      <c r="C341" s="72">
        <v>2009</v>
      </c>
      <c r="D341" s="73">
        <v>8400</v>
      </c>
      <c r="E341" s="3"/>
      <c r="F341" s="3"/>
    </row>
    <row r="342" spans="1:6" ht="18" customHeight="1">
      <c r="A342" s="18">
        <v>2</v>
      </c>
      <c r="B342" s="195" t="s">
        <v>468</v>
      </c>
      <c r="C342" s="72">
        <v>2009</v>
      </c>
      <c r="D342" s="73">
        <v>4400</v>
      </c>
      <c r="E342" s="3"/>
      <c r="F342" s="3"/>
    </row>
    <row r="343" spans="1:6" ht="18" customHeight="1">
      <c r="A343" s="18">
        <v>3</v>
      </c>
      <c r="B343" s="195" t="s">
        <v>469</v>
      </c>
      <c r="C343" s="72">
        <v>2009</v>
      </c>
      <c r="D343" s="73">
        <v>5000</v>
      </c>
      <c r="E343" s="3"/>
      <c r="F343" s="3"/>
    </row>
    <row r="344" spans="1:6" ht="18" customHeight="1">
      <c r="A344" s="18">
        <v>4</v>
      </c>
      <c r="B344" s="64" t="s">
        <v>470</v>
      </c>
      <c r="C344" s="65">
        <v>2008</v>
      </c>
      <c r="D344" s="194">
        <v>3845.44</v>
      </c>
      <c r="E344" s="3"/>
      <c r="F344" s="3"/>
    </row>
    <row r="345" spans="1:6" ht="12.75">
      <c r="A345" s="9"/>
      <c r="B345" s="9" t="s">
        <v>12</v>
      </c>
      <c r="C345" s="9"/>
      <c r="D345" s="193">
        <f>SUM(D341:D344)</f>
        <v>21645.44</v>
      </c>
      <c r="E345" s="3"/>
      <c r="F345" s="3"/>
    </row>
    <row r="346" spans="1:4" ht="12.75">
      <c r="A346" s="389" t="s">
        <v>400</v>
      </c>
      <c r="B346" s="390"/>
      <c r="C346" s="390"/>
      <c r="D346" s="391"/>
    </row>
    <row r="347" spans="1:5" ht="12.75">
      <c r="A347" s="126">
        <v>1</v>
      </c>
      <c r="B347" s="127" t="s">
        <v>336</v>
      </c>
      <c r="C347" s="126">
        <v>2007</v>
      </c>
      <c r="D347" s="136">
        <v>8494.14</v>
      </c>
      <c r="E347" s="135" t="s">
        <v>337</v>
      </c>
    </row>
    <row r="348" spans="1:5" ht="12.75">
      <c r="A348" s="126">
        <v>2</v>
      </c>
      <c r="B348" s="127" t="s">
        <v>338</v>
      </c>
      <c r="C348" s="126">
        <v>2007</v>
      </c>
      <c r="D348" s="136">
        <v>10522.23</v>
      </c>
      <c r="E348" s="135" t="s">
        <v>339</v>
      </c>
    </row>
    <row r="349" spans="1:5" ht="12.75">
      <c r="A349" s="126">
        <v>3</v>
      </c>
      <c r="B349" s="127" t="s">
        <v>336</v>
      </c>
      <c r="C349" s="126">
        <v>2008</v>
      </c>
      <c r="D349" s="136">
        <v>48420.47</v>
      </c>
      <c r="E349" s="135" t="s">
        <v>340</v>
      </c>
    </row>
    <row r="350" spans="1:4" ht="13.5" thickBot="1">
      <c r="A350" s="18"/>
      <c r="B350" s="387" t="s">
        <v>12</v>
      </c>
      <c r="C350" s="388"/>
      <c r="D350" s="143">
        <f>SUM(D347:D349)</f>
        <v>67436.84</v>
      </c>
    </row>
    <row r="354" spans="3:4" ht="18.75" customHeight="1">
      <c r="C354" s="326" t="s">
        <v>750</v>
      </c>
      <c r="D354" s="329">
        <f>D287+D224+D186+D157+D152+D130</f>
        <v>872668.6200000001</v>
      </c>
    </row>
    <row r="355" spans="3:4" ht="18.75" customHeight="1">
      <c r="C355" s="326" t="s">
        <v>751</v>
      </c>
      <c r="D355" s="329">
        <f>D335+D316+D310+D302+D298</f>
        <v>134811.91999999998</v>
      </c>
    </row>
    <row r="356" spans="3:4" ht="21" customHeight="1">
      <c r="C356" s="326" t="s">
        <v>752</v>
      </c>
      <c r="D356" s="329">
        <f>D350+D345</f>
        <v>89082.28</v>
      </c>
    </row>
    <row r="358" ht="12.75">
      <c r="D358" s="328">
        <f>SUM(D354:D356)</f>
        <v>1096562.82</v>
      </c>
    </row>
  </sheetData>
  <sheetProtection/>
  <mergeCells count="18">
    <mergeCell ref="A158:D158"/>
    <mergeCell ref="A303:D303"/>
    <mergeCell ref="A187:D187"/>
    <mergeCell ref="A311:D311"/>
    <mergeCell ref="A153:D153"/>
    <mergeCell ref="A346:D346"/>
    <mergeCell ref="B335:C335"/>
    <mergeCell ref="A338:D338"/>
    <mergeCell ref="A3:D3"/>
    <mergeCell ref="A290:D290"/>
    <mergeCell ref="A5:D5"/>
    <mergeCell ref="A340:D340"/>
    <mergeCell ref="A292:D292"/>
    <mergeCell ref="B350:C350"/>
    <mergeCell ref="A131:D131"/>
    <mergeCell ref="A299:D299"/>
    <mergeCell ref="A225:D225"/>
    <mergeCell ref="A317:D317"/>
  </mergeCells>
  <printOptions/>
  <pageMargins left="0.75" right="0.75" top="0.61" bottom="1" header="0.5" footer="0.5"/>
  <pageSetup horizontalDpi="600" verticalDpi="600" orientation="portrait" paperSize="9" scale="44" r:id="rId1"/>
  <rowBreaks count="3" manualBreakCount="3">
    <brk id="130" max="4" man="1"/>
    <brk id="224" max="4" man="1"/>
    <brk id="3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1">
      <selection activeCell="B256" sqref="B256:B257"/>
    </sheetView>
  </sheetViews>
  <sheetFormatPr defaultColWidth="9.140625" defaultRowHeight="12.75"/>
  <cols>
    <col min="1" max="1" width="67.7109375" style="21" bestFit="1" customWidth="1"/>
    <col min="2" max="2" width="28.00390625" style="21" customWidth="1"/>
    <col min="3" max="16384" width="9.140625" style="21" customWidth="1"/>
  </cols>
  <sheetData>
    <row r="1" ht="12.75">
      <c r="A1" s="22" t="s">
        <v>20</v>
      </c>
    </row>
    <row r="2" ht="13.5" thickBot="1">
      <c r="A2" s="22"/>
    </row>
    <row r="3" spans="1:2" ht="76.5">
      <c r="A3" s="197" t="s">
        <v>21</v>
      </c>
      <c r="B3" s="196" t="s">
        <v>22</v>
      </c>
    </row>
    <row r="4" spans="1:2" ht="27.75" customHeight="1">
      <c r="A4" s="401" t="s">
        <v>401</v>
      </c>
      <c r="B4" s="402"/>
    </row>
    <row r="5" spans="1:2" ht="26.25" customHeight="1">
      <c r="A5" s="23" t="s">
        <v>23</v>
      </c>
      <c r="B5" s="24"/>
    </row>
    <row r="6" spans="1:2" ht="26.25" customHeight="1">
      <c r="A6" s="25" t="s">
        <v>24</v>
      </c>
      <c r="B6" s="26">
        <v>90081.33</v>
      </c>
    </row>
    <row r="7" spans="1:2" ht="26.25" customHeight="1">
      <c r="A7" s="25" t="s">
        <v>25</v>
      </c>
      <c r="B7" s="26"/>
    </row>
    <row r="8" spans="1:2" ht="26.25" customHeight="1">
      <c r="A8" s="25" t="s">
        <v>26</v>
      </c>
      <c r="B8" s="26">
        <v>109241.75</v>
      </c>
    </row>
    <row r="9" spans="1:2" ht="26.25" customHeight="1">
      <c r="A9" s="25" t="s">
        <v>27</v>
      </c>
      <c r="B9" s="26"/>
    </row>
    <row r="10" spans="1:2" ht="26.25" customHeight="1">
      <c r="A10" s="25" t="s">
        <v>28</v>
      </c>
      <c r="B10" s="26">
        <v>52474.79</v>
      </c>
    </row>
    <row r="11" spans="1:2" ht="26.25" customHeight="1">
      <c r="A11" s="27" t="s">
        <v>29</v>
      </c>
      <c r="B11" s="26">
        <v>565678.7</v>
      </c>
    </row>
    <row r="12" spans="1:2" ht="26.25" customHeight="1">
      <c r="A12" s="28" t="s">
        <v>30</v>
      </c>
      <c r="B12" s="29"/>
    </row>
    <row r="13" spans="1:2" ht="26.25" customHeight="1">
      <c r="A13" s="30" t="s">
        <v>31</v>
      </c>
      <c r="B13" s="206">
        <v>817476.57</v>
      </c>
    </row>
    <row r="14" spans="1:2" ht="18.75" customHeight="1">
      <c r="A14"/>
      <c r="B14"/>
    </row>
    <row r="15" ht="12.75"/>
    <row r="16" spans="1:2" ht="76.5">
      <c r="A16" s="31" t="s">
        <v>21</v>
      </c>
      <c r="B16" s="162" t="s">
        <v>22</v>
      </c>
    </row>
    <row r="17" spans="1:2" ht="34.5" customHeight="1">
      <c r="A17" s="392" t="s">
        <v>673</v>
      </c>
      <c r="B17" s="392"/>
    </row>
    <row r="18" spans="1:2" ht="22.5" customHeight="1">
      <c r="A18" s="23" t="s">
        <v>23</v>
      </c>
      <c r="B18" s="24"/>
    </row>
    <row r="19" spans="1:2" ht="22.5" customHeight="1">
      <c r="A19" s="25" t="s">
        <v>24</v>
      </c>
      <c r="B19" s="26"/>
    </row>
    <row r="20" spans="1:2" ht="22.5" customHeight="1">
      <c r="A20" s="25" t="s">
        <v>25</v>
      </c>
      <c r="B20" s="26"/>
    </row>
    <row r="21" spans="1:2" ht="22.5" customHeight="1">
      <c r="A21" s="25" t="s">
        <v>26</v>
      </c>
      <c r="B21" s="26"/>
    </row>
    <row r="22" spans="1:2" ht="22.5" customHeight="1">
      <c r="A22" s="25" t="s">
        <v>27</v>
      </c>
      <c r="B22" s="26"/>
    </row>
    <row r="23" spans="1:2" ht="22.5" customHeight="1">
      <c r="A23" s="25" t="s">
        <v>28</v>
      </c>
      <c r="B23" s="26"/>
    </row>
    <row r="24" spans="1:2" ht="26.25" customHeight="1">
      <c r="A24" s="27" t="s">
        <v>29</v>
      </c>
      <c r="B24" s="26"/>
    </row>
    <row r="25" spans="1:2" ht="22.5" customHeight="1">
      <c r="A25" s="28" t="s">
        <v>30</v>
      </c>
      <c r="B25" s="75">
        <v>50000</v>
      </c>
    </row>
    <row r="26" spans="1:2" ht="22.5" customHeight="1">
      <c r="A26" s="30" t="s">
        <v>31</v>
      </c>
      <c r="B26" s="76">
        <v>76484.57</v>
      </c>
    </row>
    <row r="27" ht="21" customHeight="1"/>
    <row r="28" spans="1:2" ht="37.5" customHeight="1">
      <c r="A28" s="31" t="s">
        <v>21</v>
      </c>
      <c r="B28" s="162" t="s">
        <v>22</v>
      </c>
    </row>
    <row r="29" spans="1:2" ht="21" customHeight="1">
      <c r="A29" s="403" t="s">
        <v>745</v>
      </c>
      <c r="B29" s="403"/>
    </row>
    <row r="30" spans="1:2" ht="21" customHeight="1">
      <c r="A30" s="23" t="s">
        <v>23</v>
      </c>
      <c r="B30" s="104"/>
    </row>
    <row r="31" spans="1:2" ht="21" customHeight="1">
      <c r="A31" s="25" t="s">
        <v>24</v>
      </c>
      <c r="B31" s="105">
        <v>6955</v>
      </c>
    </row>
    <row r="32" spans="1:2" ht="21" customHeight="1">
      <c r="A32" s="25" t="s">
        <v>25</v>
      </c>
      <c r="B32" s="105"/>
    </row>
    <row r="33" spans="1:2" ht="21" customHeight="1">
      <c r="A33" s="25" t="s">
        <v>26</v>
      </c>
      <c r="B33" s="105">
        <v>1207</v>
      </c>
    </row>
    <row r="34" spans="1:2" ht="21" customHeight="1">
      <c r="A34" s="25" t="s">
        <v>27</v>
      </c>
      <c r="B34" s="105"/>
    </row>
    <row r="35" spans="1:2" ht="21" customHeight="1">
      <c r="A35" s="25" t="s">
        <v>28</v>
      </c>
      <c r="B35" s="105"/>
    </row>
    <row r="36" spans="1:2" ht="30.75" customHeight="1">
      <c r="A36" s="27" t="s">
        <v>29</v>
      </c>
      <c r="B36" s="105"/>
    </row>
    <row r="37" spans="1:2" ht="21" customHeight="1">
      <c r="A37" s="28" t="s">
        <v>30</v>
      </c>
      <c r="B37" s="106"/>
    </row>
    <row r="38" spans="1:2" ht="21" customHeight="1">
      <c r="A38" s="30" t="s">
        <v>31</v>
      </c>
      <c r="B38" s="103">
        <f>SUM(B30:B37)</f>
        <v>8162</v>
      </c>
    </row>
    <row r="39" ht="21" customHeight="1" thickBot="1"/>
    <row r="40" spans="1:2" ht="36" customHeight="1">
      <c r="A40" s="197" t="s">
        <v>21</v>
      </c>
      <c r="B40" s="196" t="s">
        <v>22</v>
      </c>
    </row>
    <row r="41" spans="1:2" ht="21" customHeight="1">
      <c r="A41" s="401" t="s">
        <v>632</v>
      </c>
      <c r="B41" s="402"/>
    </row>
    <row r="42" spans="1:2" ht="21" customHeight="1">
      <c r="A42" s="23" t="s">
        <v>23</v>
      </c>
      <c r="B42" s="24"/>
    </row>
    <row r="43" spans="1:2" ht="21" customHeight="1">
      <c r="A43" s="25" t="s">
        <v>24</v>
      </c>
      <c r="B43" s="26"/>
    </row>
    <row r="44" spans="1:2" ht="21" customHeight="1">
      <c r="A44" s="25" t="s">
        <v>25</v>
      </c>
      <c r="B44" s="26"/>
    </row>
    <row r="45" spans="1:2" ht="21" customHeight="1">
      <c r="A45" s="25" t="s">
        <v>26</v>
      </c>
      <c r="B45" s="26"/>
    </row>
    <row r="46" spans="1:2" ht="21" customHeight="1">
      <c r="A46" s="25" t="s">
        <v>27</v>
      </c>
      <c r="B46" s="26"/>
    </row>
    <row r="47" spans="1:2" ht="21" customHeight="1">
      <c r="A47" s="25" t="s">
        <v>28</v>
      </c>
      <c r="B47" s="26"/>
    </row>
    <row r="48" spans="1:2" ht="21" customHeight="1">
      <c r="A48" s="27" t="s">
        <v>29</v>
      </c>
      <c r="B48" s="26"/>
    </row>
    <row r="49" spans="1:2" ht="21" customHeight="1">
      <c r="A49" s="28" t="s">
        <v>30</v>
      </c>
      <c r="B49" s="29"/>
    </row>
    <row r="50" spans="1:2" ht="21" customHeight="1">
      <c r="A50" s="30" t="s">
        <v>31</v>
      </c>
      <c r="B50" s="206">
        <v>124648.65</v>
      </c>
    </row>
    <row r="52" spans="1:2" ht="76.5">
      <c r="A52" s="31" t="s">
        <v>21</v>
      </c>
      <c r="B52" s="162" t="s">
        <v>22</v>
      </c>
    </row>
    <row r="53" spans="1:2" ht="24.75" customHeight="1">
      <c r="A53" s="403" t="s">
        <v>635</v>
      </c>
      <c r="B53" s="403"/>
    </row>
    <row r="54" spans="1:2" ht="12.75">
      <c r="A54" s="23" t="s">
        <v>23</v>
      </c>
      <c r="B54" s="24"/>
    </row>
    <row r="55" spans="1:2" ht="12.75">
      <c r="A55" s="25" t="s">
        <v>24</v>
      </c>
      <c r="B55" s="26"/>
    </row>
    <row r="56" spans="1:2" ht="12.75">
      <c r="A56" s="25" t="s">
        <v>25</v>
      </c>
      <c r="B56" s="26"/>
    </row>
    <row r="57" spans="1:2" ht="12.75">
      <c r="A57" s="25" t="s">
        <v>26</v>
      </c>
      <c r="B57" s="26"/>
    </row>
    <row r="58" spans="1:2" ht="12.75">
      <c r="A58" s="25" t="s">
        <v>27</v>
      </c>
      <c r="B58" s="26"/>
    </row>
    <row r="59" spans="1:2" ht="12.75">
      <c r="A59" s="25" t="s">
        <v>28</v>
      </c>
      <c r="B59" s="26">
        <v>196680</v>
      </c>
    </row>
    <row r="60" spans="1:2" ht="24.75">
      <c r="A60" s="27" t="s">
        <v>29</v>
      </c>
      <c r="B60" s="26"/>
    </row>
    <row r="61" spans="1:2" ht="12.75">
      <c r="A61" s="28" t="s">
        <v>30</v>
      </c>
      <c r="B61" s="29"/>
    </row>
    <row r="62" spans="1:2" ht="12.75">
      <c r="A62" s="30" t="s">
        <v>31</v>
      </c>
      <c r="B62" s="76">
        <v>196680</v>
      </c>
    </row>
    <row r="65" spans="1:2" ht="76.5">
      <c r="A65" s="31" t="s">
        <v>21</v>
      </c>
      <c r="B65" s="162" t="s">
        <v>22</v>
      </c>
    </row>
    <row r="66" spans="1:2" ht="20.25" customHeight="1">
      <c r="A66" s="389" t="s">
        <v>672</v>
      </c>
      <c r="B66" s="400"/>
    </row>
    <row r="67" spans="1:2" ht="17.25" customHeight="1">
      <c r="A67" s="23" t="s">
        <v>23</v>
      </c>
      <c r="B67" s="24"/>
    </row>
    <row r="68" spans="1:2" ht="17.25" customHeight="1">
      <c r="A68" s="25" t="s">
        <v>24</v>
      </c>
      <c r="B68" s="26"/>
    </row>
    <row r="69" spans="1:2" ht="17.25" customHeight="1">
      <c r="A69" s="25" t="s">
        <v>25</v>
      </c>
      <c r="B69" s="26"/>
    </row>
    <row r="70" spans="1:2" ht="17.25" customHeight="1">
      <c r="A70" s="25" t="s">
        <v>26</v>
      </c>
      <c r="B70" s="26"/>
    </row>
    <row r="71" spans="1:2" ht="17.25" customHeight="1">
      <c r="A71" s="25" t="s">
        <v>27</v>
      </c>
      <c r="B71" s="26"/>
    </row>
    <row r="72" spans="1:2" ht="17.25" customHeight="1">
      <c r="A72" s="25" t="s">
        <v>28</v>
      </c>
      <c r="B72" s="26"/>
    </row>
    <row r="73" spans="1:2" ht="27.75" customHeight="1">
      <c r="A73" s="27" t="s">
        <v>29</v>
      </c>
      <c r="B73" s="144">
        <v>49905.7</v>
      </c>
    </row>
    <row r="74" spans="1:2" ht="17.25" customHeight="1">
      <c r="A74" s="28" t="s">
        <v>30</v>
      </c>
      <c r="B74" s="144"/>
    </row>
    <row r="75" spans="1:2" ht="17.25" customHeight="1">
      <c r="A75" s="30" t="s">
        <v>31</v>
      </c>
      <c r="B75" s="330">
        <f>SUM(B67:B74)</f>
        <v>49905.7</v>
      </c>
    </row>
    <row r="78" spans="1:2" ht="76.5">
      <c r="A78" s="31" t="s">
        <v>21</v>
      </c>
      <c r="B78" s="162" t="s">
        <v>22</v>
      </c>
    </row>
    <row r="79" spans="1:2" ht="28.5" customHeight="1">
      <c r="A79" s="389" t="s">
        <v>647</v>
      </c>
      <c r="B79" s="400"/>
    </row>
    <row r="80" spans="1:2" ht="12.75">
      <c r="A80" s="23" t="s">
        <v>23</v>
      </c>
      <c r="B80" s="144"/>
    </row>
    <row r="81" spans="1:2" ht="12.75">
      <c r="A81" s="25" t="s">
        <v>24</v>
      </c>
      <c r="B81" s="144">
        <v>2699</v>
      </c>
    </row>
    <row r="82" spans="1:2" ht="12.75">
      <c r="A82" s="25" t="s">
        <v>25</v>
      </c>
      <c r="B82" s="144"/>
    </row>
    <row r="83" spans="1:2" ht="12.75">
      <c r="A83" s="25" t="s">
        <v>26</v>
      </c>
      <c r="B83" s="144"/>
    </row>
    <row r="84" spans="1:2" ht="12.75">
      <c r="A84" s="25" t="s">
        <v>27</v>
      </c>
      <c r="B84" s="144"/>
    </row>
    <row r="85" spans="1:2" ht="12.75">
      <c r="A85" s="25" t="s">
        <v>28</v>
      </c>
      <c r="B85" s="144">
        <v>16435.97</v>
      </c>
    </row>
    <row r="86" spans="1:2" ht="24.75">
      <c r="A86" s="27" t="s">
        <v>29</v>
      </c>
      <c r="B86" s="144">
        <v>114612.25</v>
      </c>
    </row>
    <row r="87" spans="1:2" ht="12.75">
      <c r="A87" s="28" t="s">
        <v>30</v>
      </c>
      <c r="B87" s="144">
        <v>15168.71</v>
      </c>
    </row>
    <row r="88" spans="1:2" ht="21" customHeight="1">
      <c r="A88" s="30" t="s">
        <v>31</v>
      </c>
      <c r="B88" s="330">
        <f>SUM(B80:B87)</f>
        <v>148915.93</v>
      </c>
    </row>
    <row r="91" spans="1:2" ht="76.5">
      <c r="A91" s="31" t="s">
        <v>21</v>
      </c>
      <c r="B91" s="162" t="s">
        <v>22</v>
      </c>
    </row>
    <row r="92" spans="1:2" ht="16.5" customHeight="1">
      <c r="A92" s="389" t="s">
        <v>650</v>
      </c>
      <c r="B92" s="400"/>
    </row>
    <row r="93" spans="1:2" ht="21" customHeight="1">
      <c r="A93" s="23" t="s">
        <v>23</v>
      </c>
      <c r="B93" s="144"/>
    </row>
    <row r="94" spans="1:2" ht="21" customHeight="1">
      <c r="A94" s="25" t="s">
        <v>24</v>
      </c>
      <c r="B94" s="144">
        <v>5755.03</v>
      </c>
    </row>
    <row r="95" spans="1:2" ht="21" customHeight="1">
      <c r="A95" s="25" t="s">
        <v>25</v>
      </c>
      <c r="B95" s="144"/>
    </row>
    <row r="96" spans="1:2" ht="21" customHeight="1">
      <c r="A96" s="25" t="s">
        <v>26</v>
      </c>
      <c r="B96" s="144"/>
    </row>
    <row r="97" spans="1:2" ht="21" customHeight="1">
      <c r="A97" s="25" t="s">
        <v>27</v>
      </c>
      <c r="B97" s="144"/>
    </row>
    <row r="98" spans="1:2" ht="21" customHeight="1">
      <c r="A98" s="25" t="s">
        <v>28</v>
      </c>
      <c r="B98" s="144">
        <v>14589.99</v>
      </c>
    </row>
    <row r="99" spans="1:2" ht="21" customHeight="1">
      <c r="A99" s="27" t="s">
        <v>29</v>
      </c>
      <c r="B99" s="144">
        <v>186350.25</v>
      </c>
    </row>
    <row r="100" spans="1:2" ht="21" customHeight="1">
      <c r="A100" s="28" t="s">
        <v>30</v>
      </c>
      <c r="B100" s="144">
        <v>18664.4</v>
      </c>
    </row>
    <row r="101" spans="1:2" ht="21" customHeight="1">
      <c r="A101" s="30" t="s">
        <v>31</v>
      </c>
      <c r="B101" s="330">
        <f>SUM(B93:B100)</f>
        <v>225359.66999999998</v>
      </c>
    </row>
    <row r="103" spans="1:2" ht="76.5">
      <c r="A103" s="31" t="s">
        <v>21</v>
      </c>
      <c r="B103" s="162" t="s">
        <v>22</v>
      </c>
    </row>
    <row r="104" spans="1:2" ht="22.5" customHeight="1">
      <c r="A104" s="389" t="s">
        <v>699</v>
      </c>
      <c r="B104" s="400"/>
    </row>
    <row r="105" spans="1:2" ht="19.5" customHeight="1">
      <c r="A105" s="23" t="s">
        <v>23</v>
      </c>
      <c r="B105" s="144"/>
    </row>
    <row r="106" spans="1:2" ht="19.5" customHeight="1">
      <c r="A106" s="25" t="s">
        <v>24</v>
      </c>
      <c r="B106" s="144"/>
    </row>
    <row r="107" spans="1:2" ht="19.5" customHeight="1">
      <c r="A107" s="25" t="s">
        <v>25</v>
      </c>
      <c r="B107" s="144"/>
    </row>
    <row r="108" spans="1:2" ht="19.5" customHeight="1">
      <c r="A108" s="25" t="s">
        <v>26</v>
      </c>
      <c r="B108" s="144"/>
    </row>
    <row r="109" spans="1:2" ht="19.5" customHeight="1">
      <c r="A109" s="25" t="s">
        <v>27</v>
      </c>
      <c r="B109" s="144"/>
    </row>
    <row r="110" spans="1:2" ht="19.5" customHeight="1">
      <c r="A110" s="25" t="s">
        <v>28</v>
      </c>
      <c r="B110" s="144"/>
    </row>
    <row r="111" spans="1:2" ht="19.5" customHeight="1">
      <c r="A111" s="27" t="s">
        <v>29</v>
      </c>
      <c r="B111" s="144">
        <v>80839.91</v>
      </c>
    </row>
    <row r="112" spans="1:2" ht="19.5" customHeight="1">
      <c r="A112" s="28" t="s">
        <v>30</v>
      </c>
      <c r="B112" s="144">
        <v>10303.09</v>
      </c>
    </row>
    <row r="113" spans="1:2" ht="19.5" customHeight="1">
      <c r="A113" s="30" t="s">
        <v>31</v>
      </c>
      <c r="B113" s="330">
        <f>SUM(B105:B112)</f>
        <v>91143</v>
      </c>
    </row>
    <row r="116" spans="1:2" ht="76.5">
      <c r="A116" s="31" t="s">
        <v>21</v>
      </c>
      <c r="B116" s="162" t="s">
        <v>22</v>
      </c>
    </row>
    <row r="117" spans="1:2" ht="16.5" customHeight="1">
      <c r="A117" s="389" t="s">
        <v>700</v>
      </c>
      <c r="B117" s="400"/>
    </row>
    <row r="118" spans="1:2" ht="21" customHeight="1">
      <c r="A118" s="23" t="s">
        <v>23</v>
      </c>
      <c r="B118" s="144"/>
    </row>
    <row r="119" spans="1:2" ht="21" customHeight="1">
      <c r="A119" s="25" t="s">
        <v>24</v>
      </c>
      <c r="B119" s="144"/>
    </row>
    <row r="120" spans="1:2" ht="21" customHeight="1">
      <c r="A120" s="25" t="s">
        <v>25</v>
      </c>
      <c r="B120" s="144"/>
    </row>
    <row r="121" spans="1:2" ht="21" customHeight="1">
      <c r="A121" s="25" t="s">
        <v>26</v>
      </c>
      <c r="B121" s="144"/>
    </row>
    <row r="122" spans="1:2" ht="21" customHeight="1">
      <c r="A122" s="25" t="s">
        <v>27</v>
      </c>
      <c r="B122" s="144"/>
    </row>
    <row r="123" spans="1:2" ht="21" customHeight="1">
      <c r="A123" s="25" t="s">
        <v>28</v>
      </c>
      <c r="B123" s="144"/>
    </row>
    <row r="124" spans="1:2" ht="21" customHeight="1">
      <c r="A124" s="27" t="s">
        <v>29</v>
      </c>
      <c r="B124" s="144">
        <v>67961.28</v>
      </c>
    </row>
    <row r="125" spans="1:2" ht="21" customHeight="1">
      <c r="A125" s="28" t="s">
        <v>30</v>
      </c>
      <c r="B125" s="144">
        <v>6540.4</v>
      </c>
    </row>
    <row r="126" spans="1:2" ht="21" customHeight="1">
      <c r="A126" s="30" t="s">
        <v>31</v>
      </c>
      <c r="B126" s="145">
        <f>SUM(B118:B125)</f>
        <v>74501.68</v>
      </c>
    </row>
    <row r="128" spans="1:2" ht="12.75">
      <c r="A128" s="31" t="s">
        <v>32</v>
      </c>
      <c r="B128" s="31" t="s">
        <v>33</v>
      </c>
    </row>
    <row r="129" spans="1:2" ht="12.75">
      <c r="A129" s="32" t="s">
        <v>34</v>
      </c>
      <c r="B129" s="146">
        <v>1000</v>
      </c>
    </row>
    <row r="131" spans="1:2" ht="76.5">
      <c r="A131" s="31" t="s">
        <v>21</v>
      </c>
      <c r="B131" s="162" t="s">
        <v>22</v>
      </c>
    </row>
    <row r="132" spans="1:2" ht="18.75" customHeight="1">
      <c r="A132" s="389" t="s">
        <v>701</v>
      </c>
      <c r="B132" s="400"/>
    </row>
    <row r="133" spans="1:2" ht="24.75" customHeight="1">
      <c r="A133" s="23" t="s">
        <v>23</v>
      </c>
      <c r="B133" s="144"/>
    </row>
    <row r="134" spans="1:2" ht="24.75" customHeight="1">
      <c r="A134" s="25" t="s">
        <v>24</v>
      </c>
      <c r="B134" s="144"/>
    </row>
    <row r="135" spans="1:2" ht="24.75" customHeight="1">
      <c r="A135" s="25" t="s">
        <v>25</v>
      </c>
      <c r="B135" s="144"/>
    </row>
    <row r="136" spans="1:2" ht="24.75" customHeight="1">
      <c r="A136" s="25" t="s">
        <v>26</v>
      </c>
      <c r="B136" s="144"/>
    </row>
    <row r="137" spans="1:2" ht="24.75" customHeight="1">
      <c r="A137" s="25" t="s">
        <v>27</v>
      </c>
      <c r="B137" s="144"/>
    </row>
    <row r="138" spans="1:2" ht="24.75" customHeight="1">
      <c r="A138" s="25" t="s">
        <v>28</v>
      </c>
      <c r="B138" s="144"/>
    </row>
    <row r="139" spans="1:2" ht="24.75" customHeight="1">
      <c r="A139" s="27" t="s">
        <v>29</v>
      </c>
      <c r="B139" s="144">
        <v>30200.65</v>
      </c>
    </row>
    <row r="140" spans="1:2" ht="24.75" customHeight="1">
      <c r="A140" s="28" t="s">
        <v>30</v>
      </c>
      <c r="B140" s="144">
        <v>2170.99</v>
      </c>
    </row>
    <row r="141" spans="1:2" ht="24.75" customHeight="1">
      <c r="A141" s="30" t="s">
        <v>31</v>
      </c>
      <c r="B141" s="330">
        <f>SUM(B133:B140)</f>
        <v>32371.64</v>
      </c>
    </row>
    <row r="143" spans="1:2" ht="12.75">
      <c r="A143" s="31" t="s">
        <v>32</v>
      </c>
      <c r="B143" s="31" t="s">
        <v>33</v>
      </c>
    </row>
    <row r="144" spans="1:2" ht="12.75">
      <c r="A144" s="32" t="s">
        <v>34</v>
      </c>
      <c r="B144" s="146">
        <v>1000</v>
      </c>
    </row>
    <row r="146" spans="1:2" ht="76.5">
      <c r="A146" s="31" t="s">
        <v>21</v>
      </c>
      <c r="B146" s="162" t="s">
        <v>22</v>
      </c>
    </row>
    <row r="147" spans="1:2" ht="24.75" customHeight="1">
      <c r="A147" s="389" t="s">
        <v>702</v>
      </c>
      <c r="B147" s="400"/>
    </row>
    <row r="148" spans="1:2" ht="18.75" customHeight="1">
      <c r="A148" s="23" t="s">
        <v>23</v>
      </c>
      <c r="B148" s="144"/>
    </row>
    <row r="149" spans="1:2" ht="18.75" customHeight="1">
      <c r="A149" s="25" t="s">
        <v>24</v>
      </c>
      <c r="B149" s="144"/>
    </row>
    <row r="150" spans="1:2" ht="18.75" customHeight="1">
      <c r="A150" s="25" t="s">
        <v>25</v>
      </c>
      <c r="B150" s="144"/>
    </row>
    <row r="151" spans="1:2" ht="18.75" customHeight="1">
      <c r="A151" s="25" t="s">
        <v>26</v>
      </c>
      <c r="B151" s="144"/>
    </row>
    <row r="152" spans="1:2" ht="18.75" customHeight="1">
      <c r="A152" s="25" t="s">
        <v>27</v>
      </c>
      <c r="B152" s="144"/>
    </row>
    <row r="153" spans="1:2" ht="18.75" customHeight="1">
      <c r="A153" s="25" t="s">
        <v>28</v>
      </c>
      <c r="B153" s="144"/>
    </row>
    <row r="154" spans="1:2" ht="18.75" customHeight="1">
      <c r="A154" s="27" t="s">
        <v>29</v>
      </c>
      <c r="B154" s="144">
        <v>28656.18</v>
      </c>
    </row>
    <row r="155" spans="1:2" ht="18.75" customHeight="1">
      <c r="A155" s="28" t="s">
        <v>30</v>
      </c>
      <c r="B155" s="144">
        <v>5082</v>
      </c>
    </row>
    <row r="156" spans="1:2" ht="18.75" customHeight="1">
      <c r="A156" s="30" t="s">
        <v>31</v>
      </c>
      <c r="B156" s="330">
        <f>SUM(B148:B155)</f>
        <v>33738.18</v>
      </c>
    </row>
    <row r="158" spans="1:2" ht="12.75">
      <c r="A158" s="31" t="s">
        <v>32</v>
      </c>
      <c r="B158" s="31" t="s">
        <v>33</v>
      </c>
    </row>
    <row r="159" spans="1:2" ht="12.75">
      <c r="A159" s="32" t="s">
        <v>34</v>
      </c>
      <c r="B159" s="146">
        <v>1000</v>
      </c>
    </row>
    <row r="161" spans="1:2" ht="76.5">
      <c r="A161" s="31" t="s">
        <v>21</v>
      </c>
      <c r="B161" s="162" t="s">
        <v>22</v>
      </c>
    </row>
    <row r="162" spans="1:2" ht="23.25" customHeight="1">
      <c r="A162" s="389" t="s">
        <v>657</v>
      </c>
      <c r="B162" s="400"/>
    </row>
    <row r="163" spans="1:2" ht="20.25" customHeight="1">
      <c r="A163" s="23" t="s">
        <v>23</v>
      </c>
      <c r="B163" s="144"/>
    </row>
    <row r="164" spans="1:2" ht="20.25" customHeight="1">
      <c r="A164" s="25" t="s">
        <v>24</v>
      </c>
      <c r="B164" s="144"/>
    </row>
    <row r="165" spans="1:2" ht="20.25" customHeight="1">
      <c r="A165" s="25" t="s">
        <v>25</v>
      </c>
      <c r="B165" s="144"/>
    </row>
    <row r="166" spans="1:2" ht="20.25" customHeight="1">
      <c r="A166" s="25" t="s">
        <v>26</v>
      </c>
      <c r="B166" s="144"/>
    </row>
    <row r="167" spans="1:2" ht="20.25" customHeight="1">
      <c r="A167" s="25" t="s">
        <v>27</v>
      </c>
      <c r="B167" s="144"/>
    </row>
    <row r="168" spans="1:2" ht="20.25" customHeight="1">
      <c r="A168" s="25" t="s">
        <v>28</v>
      </c>
      <c r="B168" s="144"/>
    </row>
    <row r="169" spans="1:2" ht="20.25" customHeight="1">
      <c r="A169" s="27" t="s">
        <v>29</v>
      </c>
      <c r="B169" s="144">
        <v>56118.64</v>
      </c>
    </row>
    <row r="170" spans="1:2" ht="20.25" customHeight="1">
      <c r="A170" s="28" t="s">
        <v>30</v>
      </c>
      <c r="B170" s="144">
        <v>9092.4</v>
      </c>
    </row>
    <row r="171" spans="1:2" ht="20.25" customHeight="1">
      <c r="A171" s="30" t="s">
        <v>31</v>
      </c>
      <c r="B171" s="330">
        <f>SUM(B163:B170)</f>
        <v>65211.04</v>
      </c>
    </row>
    <row r="173" spans="1:2" ht="12.75">
      <c r="A173" s="31" t="s">
        <v>32</v>
      </c>
      <c r="B173" s="31" t="s">
        <v>33</v>
      </c>
    </row>
    <row r="174" spans="1:2" ht="12.75">
      <c r="A174" s="32" t="s">
        <v>34</v>
      </c>
      <c r="B174" s="146">
        <v>1000</v>
      </c>
    </row>
    <row r="176" spans="1:2" ht="76.5">
      <c r="A176" s="31" t="s">
        <v>21</v>
      </c>
      <c r="B176" s="162" t="s">
        <v>22</v>
      </c>
    </row>
    <row r="177" spans="1:2" ht="21" customHeight="1">
      <c r="A177" s="389" t="s">
        <v>311</v>
      </c>
      <c r="B177" s="400"/>
    </row>
    <row r="178" spans="1:2" ht="21.75" customHeight="1">
      <c r="A178" s="23" t="s">
        <v>23</v>
      </c>
      <c r="B178" s="144"/>
    </row>
    <row r="179" spans="1:2" ht="21.75" customHeight="1">
      <c r="A179" s="25" t="s">
        <v>24</v>
      </c>
      <c r="B179" s="144">
        <v>8721</v>
      </c>
    </row>
    <row r="180" spans="1:2" ht="21.75" customHeight="1">
      <c r="A180" s="25" t="s">
        <v>25</v>
      </c>
      <c r="B180" s="144"/>
    </row>
    <row r="181" spans="1:2" ht="21.75" customHeight="1">
      <c r="A181" s="25" t="s">
        <v>26</v>
      </c>
      <c r="B181" s="144">
        <v>64397.44</v>
      </c>
    </row>
    <row r="182" spans="1:2" ht="21.75" customHeight="1">
      <c r="A182" s="25" t="s">
        <v>27</v>
      </c>
      <c r="B182" s="144"/>
    </row>
    <row r="183" spans="1:2" ht="21.75" customHeight="1">
      <c r="A183" s="25" t="s">
        <v>28</v>
      </c>
      <c r="B183" s="144">
        <v>84498.07</v>
      </c>
    </row>
    <row r="184" spans="1:2" ht="21.75" customHeight="1">
      <c r="A184" s="27" t="s">
        <v>29</v>
      </c>
      <c r="B184" s="144">
        <v>458268.47</v>
      </c>
    </row>
    <row r="185" spans="1:2" ht="21.75" customHeight="1">
      <c r="A185" s="28" t="s">
        <v>30</v>
      </c>
      <c r="B185" s="144">
        <v>42499</v>
      </c>
    </row>
    <row r="186" spans="1:2" ht="21.75" customHeight="1">
      <c r="A186" s="30" t="s">
        <v>31</v>
      </c>
      <c r="B186" s="330">
        <f>SUM(B178:B185)</f>
        <v>658383.98</v>
      </c>
    </row>
    <row r="189" spans="1:2" ht="76.5">
      <c r="A189" s="31" t="s">
        <v>21</v>
      </c>
      <c r="B189" s="162" t="s">
        <v>22</v>
      </c>
    </row>
    <row r="190" spans="1:2" ht="23.25" customHeight="1">
      <c r="A190" s="389" t="s">
        <v>703</v>
      </c>
      <c r="B190" s="400"/>
    </row>
    <row r="191" spans="1:2" ht="21" customHeight="1">
      <c r="A191" s="23" t="s">
        <v>23</v>
      </c>
      <c r="B191" s="144"/>
    </row>
    <row r="192" spans="1:2" ht="21" customHeight="1">
      <c r="A192" s="25" t="s">
        <v>24</v>
      </c>
      <c r="B192" s="144"/>
    </row>
    <row r="193" spans="1:2" ht="21" customHeight="1">
      <c r="A193" s="25" t="s">
        <v>25</v>
      </c>
      <c r="B193" s="144"/>
    </row>
    <row r="194" spans="1:2" ht="21" customHeight="1">
      <c r="A194" s="25" t="s">
        <v>26</v>
      </c>
      <c r="B194" s="144"/>
    </row>
    <row r="195" spans="1:2" ht="21" customHeight="1">
      <c r="A195" s="25" t="s">
        <v>27</v>
      </c>
      <c r="B195" s="144"/>
    </row>
    <row r="196" spans="1:2" ht="21" customHeight="1">
      <c r="A196" s="25" t="s">
        <v>28</v>
      </c>
      <c r="B196" s="144"/>
    </row>
    <row r="197" spans="1:2" ht="21" customHeight="1">
      <c r="A197" s="27" t="s">
        <v>29</v>
      </c>
      <c r="B197" s="144">
        <v>2388</v>
      </c>
    </row>
    <row r="198" spans="1:2" ht="21" customHeight="1">
      <c r="A198" s="28" t="s">
        <v>30</v>
      </c>
      <c r="B198" s="144"/>
    </row>
    <row r="199" spans="1:2" ht="12.75">
      <c r="A199" s="30" t="s">
        <v>31</v>
      </c>
      <c r="B199" s="330">
        <f>SUM(B191:B198)</f>
        <v>2388</v>
      </c>
    </row>
    <row r="202" spans="1:2" ht="76.5">
      <c r="A202" s="31" t="s">
        <v>21</v>
      </c>
      <c r="B202" s="162" t="s">
        <v>22</v>
      </c>
    </row>
    <row r="203" spans="1:2" ht="21.75" customHeight="1">
      <c r="A203" s="389" t="s">
        <v>704</v>
      </c>
      <c r="B203" s="400"/>
    </row>
    <row r="204" spans="1:2" ht="18.75" customHeight="1">
      <c r="A204" s="23" t="s">
        <v>23</v>
      </c>
      <c r="B204" s="144"/>
    </row>
    <row r="205" spans="1:2" ht="18.75" customHeight="1">
      <c r="A205" s="25" t="s">
        <v>24</v>
      </c>
      <c r="B205" s="144"/>
    </row>
    <row r="206" spans="1:2" ht="18.75" customHeight="1">
      <c r="A206" s="25" t="s">
        <v>25</v>
      </c>
      <c r="B206" s="144"/>
    </row>
    <row r="207" spans="1:2" ht="18.75" customHeight="1">
      <c r="A207" s="25" t="s">
        <v>26</v>
      </c>
      <c r="B207" s="144"/>
    </row>
    <row r="208" spans="1:2" ht="18.75" customHeight="1">
      <c r="A208" s="25" t="s">
        <v>27</v>
      </c>
      <c r="B208" s="144"/>
    </row>
    <row r="209" spans="1:2" ht="18.75" customHeight="1">
      <c r="A209" s="25" t="s">
        <v>28</v>
      </c>
      <c r="B209" s="144">
        <v>48854.42</v>
      </c>
    </row>
    <row r="210" spans="1:2" ht="18.75" customHeight="1">
      <c r="A210" s="27" t="s">
        <v>29</v>
      </c>
      <c r="B210" s="144">
        <v>9870.05</v>
      </c>
    </row>
    <row r="211" spans="1:2" ht="18.75" customHeight="1">
      <c r="A211" s="28" t="s">
        <v>30</v>
      </c>
      <c r="B211" s="144"/>
    </row>
    <row r="212" spans="1:2" ht="18.75" customHeight="1">
      <c r="A212" s="30" t="s">
        <v>31</v>
      </c>
      <c r="B212" s="330">
        <f>SUM(B204:B211)</f>
        <v>58724.47</v>
      </c>
    </row>
    <row r="215" spans="1:2" ht="76.5">
      <c r="A215" s="31" t="s">
        <v>21</v>
      </c>
      <c r="B215" s="162" t="s">
        <v>22</v>
      </c>
    </row>
    <row r="216" spans="1:2" ht="21" customHeight="1">
      <c r="A216" s="389" t="s">
        <v>705</v>
      </c>
      <c r="B216" s="400"/>
    </row>
    <row r="217" spans="1:2" ht="26.25" customHeight="1">
      <c r="A217" s="148" t="s">
        <v>23</v>
      </c>
      <c r="B217" s="152"/>
    </row>
    <row r="218" spans="1:2" ht="26.25" customHeight="1">
      <c r="A218" s="32" t="s">
        <v>24</v>
      </c>
      <c r="B218" s="152"/>
    </row>
    <row r="219" spans="1:2" ht="26.25" customHeight="1">
      <c r="A219" s="32" t="s">
        <v>25</v>
      </c>
      <c r="B219" s="152">
        <v>11000</v>
      </c>
    </row>
    <row r="220" spans="1:2" ht="26.25" customHeight="1">
      <c r="A220" s="32" t="s">
        <v>26</v>
      </c>
      <c r="B220" s="152"/>
    </row>
    <row r="221" spans="1:2" ht="26.25" customHeight="1">
      <c r="A221" s="32" t="s">
        <v>27</v>
      </c>
      <c r="B221" s="152"/>
    </row>
    <row r="222" spans="1:2" ht="26.25" customHeight="1">
      <c r="A222" s="32" t="s">
        <v>28</v>
      </c>
      <c r="B222" s="152">
        <v>58433.11</v>
      </c>
    </row>
    <row r="223" spans="1:2" ht="26.25" customHeight="1">
      <c r="A223" s="149" t="s">
        <v>29</v>
      </c>
      <c r="B223" s="152">
        <v>71047.85</v>
      </c>
    </row>
    <row r="224" spans="1:2" ht="26.25" customHeight="1">
      <c r="A224" s="150" t="s">
        <v>30</v>
      </c>
      <c r="B224" s="152"/>
    </row>
    <row r="225" spans="1:2" ht="26.25" customHeight="1">
      <c r="A225" s="151" t="s">
        <v>31</v>
      </c>
      <c r="B225" s="331">
        <f>SUM(B217:B224)</f>
        <v>140480.96000000002</v>
      </c>
    </row>
    <row r="226" ht="12.75">
      <c r="B226" s="25"/>
    </row>
    <row r="227" spans="1:2" ht="12.75">
      <c r="A227" s="31" t="s">
        <v>32</v>
      </c>
      <c r="B227" s="31" t="s">
        <v>33</v>
      </c>
    </row>
    <row r="228" spans="1:2" ht="12.75">
      <c r="A228" s="32" t="s">
        <v>34</v>
      </c>
      <c r="B228" s="147">
        <v>3000</v>
      </c>
    </row>
    <row r="230" spans="1:2" ht="76.5">
      <c r="A230" s="31" t="s">
        <v>21</v>
      </c>
      <c r="B230" s="162" t="s">
        <v>22</v>
      </c>
    </row>
    <row r="231" spans="1:2" ht="21.75" customHeight="1">
      <c r="A231" s="389" t="s">
        <v>706</v>
      </c>
      <c r="B231" s="400"/>
    </row>
    <row r="232" spans="1:2" ht="20.25" customHeight="1">
      <c r="A232" s="23" t="s">
        <v>23</v>
      </c>
      <c r="B232" s="144"/>
    </row>
    <row r="233" spans="1:2" ht="20.25" customHeight="1">
      <c r="A233" s="25" t="s">
        <v>24</v>
      </c>
      <c r="B233" s="144"/>
    </row>
    <row r="234" spans="1:2" ht="20.25" customHeight="1">
      <c r="A234" s="25" t="s">
        <v>25</v>
      </c>
      <c r="B234" s="144"/>
    </row>
    <row r="235" spans="1:2" ht="20.25" customHeight="1">
      <c r="A235" s="25" t="s">
        <v>26</v>
      </c>
      <c r="B235" s="144"/>
    </row>
    <row r="236" spans="1:2" ht="20.25" customHeight="1">
      <c r="A236" s="25" t="s">
        <v>27</v>
      </c>
      <c r="B236" s="144"/>
    </row>
    <row r="237" spans="1:2" ht="20.25" customHeight="1">
      <c r="A237" s="25" t="s">
        <v>28</v>
      </c>
      <c r="B237" s="144">
        <v>26902.22</v>
      </c>
    </row>
    <row r="238" spans="1:2" ht="20.25" customHeight="1">
      <c r="A238" s="27" t="s">
        <v>29</v>
      </c>
      <c r="B238" s="144">
        <v>121619.93</v>
      </c>
    </row>
    <row r="239" spans="1:2" ht="20.25" customHeight="1">
      <c r="A239" s="28" t="s">
        <v>30</v>
      </c>
      <c r="B239" s="153">
        <v>840.06</v>
      </c>
    </row>
    <row r="240" spans="1:2" ht="20.25" customHeight="1">
      <c r="A240" s="30" t="s">
        <v>31</v>
      </c>
      <c r="B240" s="331">
        <f>SUM(B232:B239)</f>
        <v>149362.21</v>
      </c>
    </row>
    <row r="243" spans="1:2" ht="76.5">
      <c r="A243" s="31" t="s">
        <v>21</v>
      </c>
      <c r="B243" s="162" t="s">
        <v>22</v>
      </c>
    </row>
    <row r="244" spans="1:2" ht="18" customHeight="1">
      <c r="A244" s="389" t="s">
        <v>707</v>
      </c>
      <c r="B244" s="400"/>
    </row>
    <row r="245" spans="1:2" ht="21.75" customHeight="1">
      <c r="A245" s="23" t="s">
        <v>23</v>
      </c>
      <c r="B245" s="144"/>
    </row>
    <row r="246" spans="1:2" ht="21.75" customHeight="1">
      <c r="A246" s="25" t="s">
        <v>24</v>
      </c>
      <c r="B246" s="144"/>
    </row>
    <row r="247" spans="1:2" ht="21.75" customHeight="1">
      <c r="A247" s="25" t="s">
        <v>25</v>
      </c>
      <c r="B247" s="144"/>
    </row>
    <row r="248" spans="1:2" ht="21.75" customHeight="1">
      <c r="A248" s="25" t="s">
        <v>26</v>
      </c>
      <c r="B248" s="144"/>
    </row>
    <row r="249" spans="1:2" ht="21.75" customHeight="1">
      <c r="A249" s="25" t="s">
        <v>27</v>
      </c>
      <c r="B249" s="144"/>
    </row>
    <row r="250" spans="1:2" ht="21.75" customHeight="1">
      <c r="A250" s="25" t="s">
        <v>28</v>
      </c>
      <c r="B250" s="144">
        <v>20847.86</v>
      </c>
    </row>
    <row r="251" spans="1:2" ht="21.75" customHeight="1">
      <c r="A251" s="27" t="s">
        <v>29</v>
      </c>
      <c r="B251" s="144">
        <v>57053.08</v>
      </c>
    </row>
    <row r="252" spans="1:2" ht="21.75" customHeight="1">
      <c r="A252" s="28" t="s">
        <v>30</v>
      </c>
      <c r="B252" s="144">
        <v>3309.4</v>
      </c>
    </row>
    <row r="253" spans="1:2" ht="21.75" customHeight="1">
      <c r="A253" s="30" t="s">
        <v>31</v>
      </c>
      <c r="B253" s="330">
        <f>SUM(B245:B252)</f>
        <v>81210.34</v>
      </c>
    </row>
    <row r="256" spans="1:2" ht="12.75">
      <c r="A256" s="333" t="s">
        <v>753</v>
      </c>
      <c r="B256" s="334">
        <f>B253+B240+B225+B212+B199+B186+B171+B156+B141+B126+B113+B101+B88+B75+B62+B50+B38+B26+B13</f>
        <v>3035148.5899999994</v>
      </c>
    </row>
    <row r="257" spans="1:2" ht="12.75">
      <c r="A257" s="333" t="s">
        <v>754</v>
      </c>
      <c r="B257" s="335">
        <f>B228+B174+B159+B144+B129</f>
        <v>7000</v>
      </c>
    </row>
    <row r="258" ht="12.75">
      <c r="A258" s="332"/>
    </row>
  </sheetData>
  <sheetProtection/>
  <mergeCells count="19">
    <mergeCell ref="A177:B177"/>
    <mergeCell ref="A4:B4"/>
    <mergeCell ref="A92:B92"/>
    <mergeCell ref="A17:B17"/>
    <mergeCell ref="A53:B53"/>
    <mergeCell ref="A66:B66"/>
    <mergeCell ref="A79:B79"/>
    <mergeCell ref="A29:B29"/>
    <mergeCell ref="A41:B41"/>
    <mergeCell ref="A190:B190"/>
    <mergeCell ref="A203:B203"/>
    <mergeCell ref="A216:B216"/>
    <mergeCell ref="A231:B231"/>
    <mergeCell ref="A244:B244"/>
    <mergeCell ref="A104:B104"/>
    <mergeCell ref="A117:B117"/>
    <mergeCell ref="A132:B132"/>
    <mergeCell ref="A147:B147"/>
    <mergeCell ref="A162:B162"/>
  </mergeCells>
  <printOptions/>
  <pageMargins left="0.75" right="0.75" top="1" bottom="1" header="0.5" footer="0.5"/>
  <pageSetup horizontalDpi="600" verticalDpi="600" orientation="portrait" paperSize="9" scale="54" r:id="rId3"/>
  <rowBreaks count="4" manualBreakCount="4">
    <brk id="62" max="1" man="1"/>
    <brk id="102" max="1" man="1"/>
    <brk id="145" max="1" man="1"/>
    <brk id="201" max="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W25" sqref="W25"/>
    </sheetView>
  </sheetViews>
  <sheetFormatPr defaultColWidth="9.140625" defaultRowHeight="12.75"/>
  <cols>
    <col min="1" max="1" width="4.57421875" style="21" customWidth="1"/>
    <col min="2" max="2" width="24.57421875" style="21" customWidth="1"/>
    <col min="3" max="3" width="12.57421875" style="21" customWidth="1"/>
    <col min="4" max="4" width="21.7109375" style="21" customWidth="1"/>
    <col min="5" max="5" width="11.421875" style="21" customWidth="1"/>
    <col min="6" max="6" width="16.7109375" style="21" customWidth="1"/>
    <col min="7" max="7" width="14.8515625" style="21" customWidth="1"/>
    <col min="8" max="8" width="16.28125" style="21" customWidth="1"/>
    <col min="9" max="9" width="8.8515625" style="21" customWidth="1"/>
    <col min="10" max="10" width="9.140625" style="21" customWidth="1"/>
    <col min="11" max="11" width="12.57421875" style="21" customWidth="1"/>
    <col min="12" max="12" width="16.28125" style="21" customWidth="1"/>
    <col min="13" max="14" width="16.00390625" style="21" customWidth="1"/>
    <col min="15" max="15" width="5.140625" style="21" bestFit="1" customWidth="1"/>
    <col min="16" max="16" width="16.00390625" style="21" customWidth="1"/>
    <col min="17" max="17" width="12.8515625" style="21" customWidth="1"/>
    <col min="18" max="18" width="11.140625" style="21" customWidth="1"/>
    <col min="19" max="19" width="20.28125" style="21" customWidth="1"/>
    <col min="20" max="20" width="17.00390625" style="21" customWidth="1"/>
    <col min="21" max="21" width="11.57421875" style="21" customWidth="1"/>
    <col min="22" max="22" width="11.00390625" style="21" customWidth="1"/>
    <col min="23" max="23" width="11.7109375" style="21" customWidth="1"/>
    <col min="24" max="24" width="11.140625" style="21" customWidth="1"/>
    <col min="25" max="25" width="12.28125" style="39" customWidth="1"/>
    <col min="26" max="16384" width="9.140625" style="21" customWidth="1"/>
  </cols>
  <sheetData>
    <row r="1" spans="1:25" ht="21" thickBot="1">
      <c r="A1" s="404"/>
      <c r="B1" s="405"/>
      <c r="C1" s="405"/>
      <c r="D1" s="405"/>
      <c r="E1" s="406"/>
      <c r="X1" s="35"/>
      <c r="Y1" s="36" t="s">
        <v>35</v>
      </c>
    </row>
    <row r="2" spans="1:5" ht="18.75">
      <c r="A2" s="37"/>
      <c r="B2" s="37"/>
      <c r="C2" s="38"/>
      <c r="D2" s="38"/>
      <c r="E2" s="38"/>
    </row>
    <row r="3" spans="2:27" ht="13.5" customHeight="1" thickBot="1">
      <c r="B3" s="40"/>
      <c r="X3" s="407"/>
      <c r="Y3" s="407"/>
      <c r="Z3" s="41"/>
      <c r="AA3" s="41"/>
    </row>
    <row r="4" spans="1:27" ht="23.25" customHeight="1">
      <c r="A4" s="408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 t="s">
        <v>36</v>
      </c>
      <c r="P4" s="410"/>
      <c r="Q4" s="410"/>
      <c r="R4" s="410"/>
      <c r="S4" s="410"/>
      <c r="T4" s="410"/>
      <c r="U4" s="410"/>
      <c r="V4" s="410"/>
      <c r="W4" s="410"/>
      <c r="X4" s="410"/>
      <c r="Y4" s="411"/>
      <c r="Z4" s="58"/>
      <c r="AA4" s="58"/>
    </row>
    <row r="5" spans="1:27" ht="12.75" customHeight="1">
      <c r="A5" s="413" t="s">
        <v>37</v>
      </c>
      <c r="B5" s="349" t="s">
        <v>38</v>
      </c>
      <c r="C5" s="349" t="s">
        <v>39</v>
      </c>
      <c r="D5" s="349" t="s">
        <v>40</v>
      </c>
      <c r="E5" s="349" t="s">
        <v>41</v>
      </c>
      <c r="F5" s="349" t="s">
        <v>42</v>
      </c>
      <c r="G5" s="370" t="s">
        <v>43</v>
      </c>
      <c r="H5" s="370"/>
      <c r="I5" s="349" t="s">
        <v>44</v>
      </c>
      <c r="J5" s="349" t="s">
        <v>45</v>
      </c>
      <c r="K5" s="349" t="s">
        <v>46</v>
      </c>
      <c r="L5" s="349" t="s">
        <v>47</v>
      </c>
      <c r="M5" s="349" t="s">
        <v>48</v>
      </c>
      <c r="N5" s="380" t="s">
        <v>49</v>
      </c>
      <c r="O5" s="418" t="s">
        <v>37</v>
      </c>
      <c r="P5" s="370" t="s">
        <v>50</v>
      </c>
      <c r="Q5" s="349" t="s">
        <v>84</v>
      </c>
      <c r="R5" s="370" t="s">
        <v>51</v>
      </c>
      <c r="S5" s="370" t="s">
        <v>52</v>
      </c>
      <c r="T5" s="370" t="s">
        <v>792</v>
      </c>
      <c r="U5" s="370" t="s">
        <v>53</v>
      </c>
      <c r="V5" s="370"/>
      <c r="W5" s="370" t="s">
        <v>54</v>
      </c>
      <c r="X5" s="370"/>
      <c r="Y5" s="420" t="s">
        <v>55</v>
      </c>
      <c r="Z5" s="41"/>
      <c r="AA5" s="41"/>
    </row>
    <row r="6" spans="1:25" ht="18.75" customHeight="1">
      <c r="A6" s="413"/>
      <c r="B6" s="347"/>
      <c r="C6" s="347"/>
      <c r="D6" s="347"/>
      <c r="E6" s="347"/>
      <c r="F6" s="347"/>
      <c r="G6" s="370"/>
      <c r="H6" s="370"/>
      <c r="I6" s="347"/>
      <c r="J6" s="347"/>
      <c r="K6" s="347"/>
      <c r="L6" s="347"/>
      <c r="M6" s="347"/>
      <c r="N6" s="416"/>
      <c r="O6" s="418"/>
      <c r="P6" s="370"/>
      <c r="Q6" s="347"/>
      <c r="R6" s="370"/>
      <c r="S6" s="370"/>
      <c r="T6" s="370"/>
      <c r="U6" s="370"/>
      <c r="V6" s="370"/>
      <c r="W6" s="370"/>
      <c r="X6" s="370"/>
      <c r="Y6" s="420"/>
    </row>
    <row r="7" spans="1:25" ht="39.75" customHeight="1" thickBot="1">
      <c r="A7" s="414"/>
      <c r="B7" s="412"/>
      <c r="C7" s="412"/>
      <c r="D7" s="412"/>
      <c r="E7" s="412"/>
      <c r="F7" s="412"/>
      <c r="G7" s="17" t="s">
        <v>56</v>
      </c>
      <c r="H7" s="17" t="s">
        <v>57</v>
      </c>
      <c r="I7" s="412"/>
      <c r="J7" s="412"/>
      <c r="K7" s="412"/>
      <c r="L7" s="412"/>
      <c r="M7" s="412"/>
      <c r="N7" s="417"/>
      <c r="O7" s="419"/>
      <c r="P7" s="415"/>
      <c r="Q7" s="412"/>
      <c r="R7" s="415"/>
      <c r="S7" s="415"/>
      <c r="T7" s="415"/>
      <c r="U7" s="17" t="s">
        <v>58</v>
      </c>
      <c r="V7" s="17" t="s">
        <v>59</v>
      </c>
      <c r="W7" s="17" t="s">
        <v>58</v>
      </c>
      <c r="X7" s="17" t="s">
        <v>59</v>
      </c>
      <c r="Y7" s="421"/>
    </row>
    <row r="8" s="392" customFormat="1" ht="24.75" customHeight="1">
      <c r="A8" s="392" t="s">
        <v>401</v>
      </c>
    </row>
    <row r="9" spans="1:25" ht="40.5" customHeight="1">
      <c r="A9" s="341">
        <v>1</v>
      </c>
      <c r="B9" s="231" t="s">
        <v>351</v>
      </c>
      <c r="C9" s="231"/>
      <c r="D9" s="231">
        <v>28337</v>
      </c>
      <c r="E9" s="231" t="s">
        <v>352</v>
      </c>
      <c r="F9" s="231" t="s">
        <v>353</v>
      </c>
      <c r="G9" s="232"/>
      <c r="H9" s="228"/>
      <c r="I9" s="209"/>
      <c r="J9" s="231">
        <v>1966</v>
      </c>
      <c r="K9" s="209"/>
      <c r="L9" s="209"/>
      <c r="M9" s="231">
        <v>28698</v>
      </c>
      <c r="N9" s="209"/>
      <c r="O9" s="233"/>
      <c r="P9" s="209"/>
      <c r="Q9" s="209"/>
      <c r="R9" s="228"/>
      <c r="S9" s="228"/>
      <c r="T9" s="209"/>
      <c r="U9" s="344" t="s">
        <v>774</v>
      </c>
      <c r="V9" s="344" t="s">
        <v>775</v>
      </c>
      <c r="W9" s="227"/>
      <c r="X9" s="227"/>
      <c r="Y9" s="229"/>
    </row>
    <row r="10" spans="1:25" ht="40.5" customHeight="1">
      <c r="A10" s="341">
        <v>2</v>
      </c>
      <c r="B10" s="231" t="s">
        <v>354</v>
      </c>
      <c r="C10" s="231"/>
      <c r="D10" s="231">
        <v>10753</v>
      </c>
      <c r="E10" s="231" t="s">
        <v>355</v>
      </c>
      <c r="F10" s="231" t="s">
        <v>353</v>
      </c>
      <c r="G10" s="209"/>
      <c r="H10" s="228"/>
      <c r="I10" s="209"/>
      <c r="J10" s="231">
        <v>1987</v>
      </c>
      <c r="K10" s="209"/>
      <c r="L10" s="209"/>
      <c r="M10" s="231">
        <v>12049</v>
      </c>
      <c r="N10" s="209"/>
      <c r="O10" s="233"/>
      <c r="P10" s="209"/>
      <c r="Q10" s="209"/>
      <c r="R10" s="228"/>
      <c r="S10" s="228"/>
      <c r="T10" s="209"/>
      <c r="U10" s="344" t="s">
        <v>774</v>
      </c>
      <c r="V10" s="344" t="s">
        <v>775</v>
      </c>
      <c r="W10" s="226"/>
      <c r="X10" s="226"/>
      <c r="Y10" s="230"/>
    </row>
    <row r="11" spans="1:25" ht="40.5" customHeight="1">
      <c r="A11" s="341">
        <v>3</v>
      </c>
      <c r="B11" s="231" t="s">
        <v>356</v>
      </c>
      <c r="C11" s="231" t="s">
        <v>357</v>
      </c>
      <c r="D11" s="231">
        <v>24967</v>
      </c>
      <c r="E11" s="231" t="s">
        <v>358</v>
      </c>
      <c r="F11" s="231" t="s">
        <v>353</v>
      </c>
      <c r="G11" s="209"/>
      <c r="H11" s="228"/>
      <c r="I11" s="209"/>
      <c r="J11" s="231">
        <v>1973</v>
      </c>
      <c r="K11" s="209"/>
      <c r="L11" s="209"/>
      <c r="M11" s="231">
        <v>1513</v>
      </c>
      <c r="N11" s="209"/>
      <c r="O11" s="233"/>
      <c r="P11" s="209"/>
      <c r="Q11" s="209"/>
      <c r="R11" s="228"/>
      <c r="S11" s="228"/>
      <c r="T11" s="209"/>
      <c r="U11" s="344" t="s">
        <v>774</v>
      </c>
      <c r="V11" s="344" t="s">
        <v>775</v>
      </c>
      <c r="W11" s="226"/>
      <c r="X11" s="226"/>
      <c r="Y11" s="230"/>
    </row>
    <row r="12" spans="1:25" ht="40.5" customHeight="1">
      <c r="A12" s="342">
        <v>4</v>
      </c>
      <c r="B12" s="231" t="s">
        <v>359</v>
      </c>
      <c r="C12" s="231"/>
      <c r="D12" s="231">
        <v>381180</v>
      </c>
      <c r="E12" s="231" t="s">
        <v>360</v>
      </c>
      <c r="F12" s="231" t="s">
        <v>353</v>
      </c>
      <c r="G12" s="192"/>
      <c r="H12" s="228"/>
      <c r="I12" s="234"/>
      <c r="J12" s="231">
        <v>1988</v>
      </c>
      <c r="K12" s="192"/>
      <c r="L12" s="234"/>
      <c r="M12" s="231">
        <v>12185</v>
      </c>
      <c r="N12" s="234"/>
      <c r="O12" s="235"/>
      <c r="P12" s="234"/>
      <c r="Q12" s="234"/>
      <c r="R12" s="228"/>
      <c r="S12" s="228"/>
      <c r="T12" s="209"/>
      <c r="U12" s="344" t="s">
        <v>774</v>
      </c>
      <c r="V12" s="344" t="s">
        <v>775</v>
      </c>
      <c r="W12" s="226"/>
      <c r="X12" s="226"/>
      <c r="Y12" s="230"/>
    </row>
    <row r="13" spans="1:25" ht="40.5" customHeight="1">
      <c r="A13" s="342">
        <v>5</v>
      </c>
      <c r="B13" s="231" t="s">
        <v>359</v>
      </c>
      <c r="C13" s="231"/>
      <c r="D13" s="231">
        <v>404168</v>
      </c>
      <c r="E13" s="231" t="s">
        <v>361</v>
      </c>
      <c r="F13" s="231" t="s">
        <v>353</v>
      </c>
      <c r="G13" s="192"/>
      <c r="H13" s="228"/>
      <c r="I13" s="234"/>
      <c r="J13" s="231">
        <v>1984</v>
      </c>
      <c r="K13" s="192"/>
      <c r="L13" s="234"/>
      <c r="M13" s="231">
        <v>77038</v>
      </c>
      <c r="N13" s="234"/>
      <c r="O13" s="235"/>
      <c r="P13" s="234"/>
      <c r="Q13" s="234"/>
      <c r="R13" s="228"/>
      <c r="S13" s="228"/>
      <c r="T13" s="209"/>
      <c r="U13" s="344" t="s">
        <v>774</v>
      </c>
      <c r="V13" s="344" t="s">
        <v>775</v>
      </c>
      <c r="W13" s="226"/>
      <c r="X13" s="226"/>
      <c r="Y13" s="230"/>
    </row>
    <row r="14" spans="1:25" ht="40.5" customHeight="1">
      <c r="A14" s="342">
        <v>6</v>
      </c>
      <c r="B14" s="231" t="s">
        <v>362</v>
      </c>
      <c r="C14" s="231"/>
      <c r="D14" s="231">
        <v>277</v>
      </c>
      <c r="E14" s="231" t="s">
        <v>363</v>
      </c>
      <c r="F14" s="231" t="s">
        <v>353</v>
      </c>
      <c r="G14" s="192"/>
      <c r="H14" s="228"/>
      <c r="I14" s="234"/>
      <c r="J14" s="231">
        <v>1977</v>
      </c>
      <c r="K14" s="192"/>
      <c r="L14" s="234"/>
      <c r="M14" s="231">
        <v>22930</v>
      </c>
      <c r="N14" s="234"/>
      <c r="O14" s="235"/>
      <c r="P14" s="234"/>
      <c r="Q14" s="234"/>
      <c r="R14" s="228"/>
      <c r="S14" s="228"/>
      <c r="T14" s="209"/>
      <c r="U14" s="344" t="s">
        <v>774</v>
      </c>
      <c r="V14" s="344" t="s">
        <v>775</v>
      </c>
      <c r="W14" s="226"/>
      <c r="X14" s="226"/>
      <c r="Y14" s="230"/>
    </row>
    <row r="15" spans="1:25" ht="40.5" customHeight="1">
      <c r="A15" s="342">
        <v>7</v>
      </c>
      <c r="B15" s="231" t="s">
        <v>364</v>
      </c>
      <c r="C15" s="231"/>
      <c r="D15" s="231">
        <v>392400</v>
      </c>
      <c r="E15" s="231" t="s">
        <v>365</v>
      </c>
      <c r="F15" s="231" t="s">
        <v>353</v>
      </c>
      <c r="G15" s="192"/>
      <c r="H15" s="228"/>
      <c r="I15" s="234"/>
      <c r="J15" s="231">
        <v>1980</v>
      </c>
      <c r="K15" s="192"/>
      <c r="L15" s="234"/>
      <c r="M15" s="231">
        <v>95650</v>
      </c>
      <c r="N15" s="234"/>
      <c r="O15" s="235"/>
      <c r="P15" s="234"/>
      <c r="Q15" s="234"/>
      <c r="R15" s="228"/>
      <c r="S15" s="228"/>
      <c r="T15" s="209"/>
      <c r="U15" s="344" t="s">
        <v>774</v>
      </c>
      <c r="V15" s="344" t="s">
        <v>775</v>
      </c>
      <c r="W15" s="226"/>
      <c r="X15" s="226"/>
      <c r="Y15" s="230"/>
    </row>
    <row r="16" spans="1:25" ht="40.5" customHeight="1">
      <c r="A16" s="342">
        <v>8</v>
      </c>
      <c r="B16" s="231" t="s">
        <v>366</v>
      </c>
      <c r="C16" s="231"/>
      <c r="D16" s="231" t="s">
        <v>367</v>
      </c>
      <c r="E16" s="231" t="s">
        <v>368</v>
      </c>
      <c r="F16" s="231" t="s">
        <v>353</v>
      </c>
      <c r="G16" s="192"/>
      <c r="H16" s="228"/>
      <c r="I16" s="234"/>
      <c r="J16" s="231">
        <v>2003</v>
      </c>
      <c r="K16" s="192"/>
      <c r="L16" s="234"/>
      <c r="M16" s="231">
        <v>12030</v>
      </c>
      <c r="N16" s="234"/>
      <c r="O16" s="235"/>
      <c r="P16" s="234"/>
      <c r="Q16" s="234"/>
      <c r="R16" s="228"/>
      <c r="S16" s="228"/>
      <c r="T16" s="209"/>
      <c r="U16" s="344" t="s">
        <v>776</v>
      </c>
      <c r="V16" s="344" t="s">
        <v>777</v>
      </c>
      <c r="W16" s="226"/>
      <c r="X16" s="226"/>
      <c r="Y16" s="230"/>
    </row>
    <row r="17" spans="1:25" ht="40.5" customHeight="1">
      <c r="A17" s="342">
        <v>9</v>
      </c>
      <c r="B17" s="231" t="s">
        <v>369</v>
      </c>
      <c r="C17" s="231" t="s">
        <v>370</v>
      </c>
      <c r="D17" s="231" t="s">
        <v>371</v>
      </c>
      <c r="E17" s="231" t="s">
        <v>372</v>
      </c>
      <c r="F17" s="231" t="s">
        <v>353</v>
      </c>
      <c r="G17" s="192"/>
      <c r="H17" s="228"/>
      <c r="I17" s="234"/>
      <c r="J17" s="231">
        <v>1976</v>
      </c>
      <c r="K17" s="192"/>
      <c r="L17" s="234"/>
      <c r="M17" s="231">
        <v>22472</v>
      </c>
      <c r="N17" s="234"/>
      <c r="O17" s="235"/>
      <c r="P17" s="234"/>
      <c r="Q17" s="234"/>
      <c r="R17" s="228"/>
      <c r="S17" s="228"/>
      <c r="T17" s="209"/>
      <c r="U17" s="344" t="s">
        <v>778</v>
      </c>
      <c r="V17" s="344" t="s">
        <v>779</v>
      </c>
      <c r="W17" s="226"/>
      <c r="X17" s="226"/>
      <c r="Y17" s="230"/>
    </row>
    <row r="18" spans="1:25" ht="40.5" customHeight="1">
      <c r="A18" s="342">
        <v>10</v>
      </c>
      <c r="B18" s="231" t="s">
        <v>373</v>
      </c>
      <c r="C18" s="231" t="s">
        <v>374</v>
      </c>
      <c r="D18" s="231" t="s">
        <v>375</v>
      </c>
      <c r="E18" s="231" t="s">
        <v>376</v>
      </c>
      <c r="F18" s="231" t="s">
        <v>353</v>
      </c>
      <c r="G18" s="192"/>
      <c r="H18" s="228"/>
      <c r="I18" s="234"/>
      <c r="J18" s="231">
        <v>1988</v>
      </c>
      <c r="K18" s="192"/>
      <c r="L18" s="234"/>
      <c r="M18" s="231">
        <v>47706</v>
      </c>
      <c r="N18" s="234"/>
      <c r="O18" s="235"/>
      <c r="P18" s="234"/>
      <c r="Q18" s="234"/>
      <c r="R18" s="228"/>
      <c r="S18" s="228"/>
      <c r="T18" s="209"/>
      <c r="U18" s="344" t="s">
        <v>780</v>
      </c>
      <c r="V18" s="344" t="s">
        <v>781</v>
      </c>
      <c r="W18" s="226"/>
      <c r="X18" s="226"/>
      <c r="Y18" s="230"/>
    </row>
    <row r="19" spans="1:25" ht="40.5" customHeight="1">
      <c r="A19" s="342">
        <v>11</v>
      </c>
      <c r="B19" s="231" t="s">
        <v>377</v>
      </c>
      <c r="C19" s="231"/>
      <c r="D19" s="231" t="s">
        <v>378</v>
      </c>
      <c r="E19" s="231" t="s">
        <v>379</v>
      </c>
      <c r="F19" s="231" t="s">
        <v>353</v>
      </c>
      <c r="G19" s="192"/>
      <c r="H19" s="228"/>
      <c r="I19" s="234"/>
      <c r="J19" s="231">
        <v>2007</v>
      </c>
      <c r="K19" s="192"/>
      <c r="L19" s="234"/>
      <c r="M19" s="231">
        <v>4169</v>
      </c>
      <c r="N19" s="234"/>
      <c r="O19" s="235"/>
      <c r="P19" s="234"/>
      <c r="Q19" s="234"/>
      <c r="R19" s="228"/>
      <c r="S19" s="228"/>
      <c r="T19" s="209"/>
      <c r="U19" s="344" t="s">
        <v>774</v>
      </c>
      <c r="V19" s="344" t="s">
        <v>775</v>
      </c>
      <c r="W19" s="226"/>
      <c r="X19" s="226"/>
      <c r="Y19" s="230"/>
    </row>
    <row r="20" spans="1:25" ht="40.5" customHeight="1">
      <c r="A20" s="342">
        <v>12</v>
      </c>
      <c r="B20" s="231" t="s">
        <v>380</v>
      </c>
      <c r="C20" s="231"/>
      <c r="D20" s="231" t="s">
        <v>381</v>
      </c>
      <c r="E20" s="231" t="s">
        <v>382</v>
      </c>
      <c r="F20" s="231" t="s">
        <v>383</v>
      </c>
      <c r="G20" s="192"/>
      <c r="H20" s="228"/>
      <c r="I20" s="234"/>
      <c r="J20" s="231">
        <v>2005</v>
      </c>
      <c r="K20" s="192"/>
      <c r="L20" s="234"/>
      <c r="M20" s="231"/>
      <c r="N20" s="234"/>
      <c r="O20" s="235"/>
      <c r="P20" s="234"/>
      <c r="Q20" s="234"/>
      <c r="R20" s="228"/>
      <c r="S20" s="228"/>
      <c r="T20" s="209"/>
      <c r="U20" s="344" t="s">
        <v>782</v>
      </c>
      <c r="V20" s="344" t="s">
        <v>783</v>
      </c>
      <c r="W20" s="226"/>
      <c r="X20" s="226"/>
      <c r="Y20" s="230"/>
    </row>
    <row r="21" spans="1:25" ht="40.5" customHeight="1">
      <c r="A21" s="342">
        <v>13</v>
      </c>
      <c r="B21" s="231" t="s">
        <v>384</v>
      </c>
      <c r="C21" s="231"/>
      <c r="D21" s="231" t="s">
        <v>385</v>
      </c>
      <c r="E21" s="231" t="s">
        <v>386</v>
      </c>
      <c r="F21" s="231" t="s">
        <v>387</v>
      </c>
      <c r="G21" s="192"/>
      <c r="H21" s="228"/>
      <c r="I21" s="234"/>
      <c r="J21" s="231">
        <v>2005</v>
      </c>
      <c r="K21" s="192"/>
      <c r="L21" s="234"/>
      <c r="M21" s="231"/>
      <c r="N21" s="234"/>
      <c r="O21" s="235"/>
      <c r="P21" s="234"/>
      <c r="Q21" s="234"/>
      <c r="R21" s="228"/>
      <c r="S21" s="228"/>
      <c r="T21" s="209"/>
      <c r="U21" s="344" t="s">
        <v>784</v>
      </c>
      <c r="V21" s="344" t="s">
        <v>785</v>
      </c>
      <c r="W21" s="226"/>
      <c r="X21" s="226"/>
      <c r="Y21" s="230"/>
    </row>
    <row r="22" spans="1:25" ht="40.5" customHeight="1">
      <c r="A22" s="342">
        <v>14</v>
      </c>
      <c r="B22" s="231" t="s">
        <v>354</v>
      </c>
      <c r="C22" s="231"/>
      <c r="D22" s="231">
        <v>10690</v>
      </c>
      <c r="E22" s="231" t="s">
        <v>388</v>
      </c>
      <c r="F22" s="231" t="s">
        <v>353</v>
      </c>
      <c r="G22" s="192"/>
      <c r="H22" s="228"/>
      <c r="I22" s="234"/>
      <c r="J22" s="231">
        <v>1987</v>
      </c>
      <c r="K22" s="192"/>
      <c r="L22" s="234"/>
      <c r="M22" s="231">
        <v>28352</v>
      </c>
      <c r="N22" s="234"/>
      <c r="O22" s="235"/>
      <c r="P22" s="234"/>
      <c r="Q22" s="234"/>
      <c r="R22" s="228"/>
      <c r="S22" s="228"/>
      <c r="T22" s="209"/>
      <c r="U22" s="344" t="s">
        <v>774</v>
      </c>
      <c r="V22" s="344" t="s">
        <v>775</v>
      </c>
      <c r="W22" s="226"/>
      <c r="X22" s="226"/>
      <c r="Y22" s="230"/>
    </row>
    <row r="23" spans="1:25" s="42" customFormat="1" ht="40.5" customHeight="1">
      <c r="A23" s="342">
        <v>15</v>
      </c>
      <c r="B23" s="236" t="s">
        <v>389</v>
      </c>
      <c r="C23" s="237" t="s">
        <v>357</v>
      </c>
      <c r="D23" s="236">
        <v>129942</v>
      </c>
      <c r="E23" s="236" t="s">
        <v>390</v>
      </c>
      <c r="F23" s="238" t="s">
        <v>391</v>
      </c>
      <c r="G23" s="192"/>
      <c r="H23" s="228"/>
      <c r="I23" s="234"/>
      <c r="J23" s="236">
        <v>1972</v>
      </c>
      <c r="K23" s="192"/>
      <c r="L23" s="234"/>
      <c r="M23" s="236">
        <v>15360</v>
      </c>
      <c r="N23" s="234"/>
      <c r="O23" s="235"/>
      <c r="P23" s="234"/>
      <c r="Q23" s="234"/>
      <c r="R23" s="228"/>
      <c r="S23" s="228"/>
      <c r="T23" s="209"/>
      <c r="U23" s="344" t="s">
        <v>774</v>
      </c>
      <c r="V23" s="344" t="s">
        <v>775</v>
      </c>
      <c r="W23" s="226"/>
      <c r="X23" s="226"/>
      <c r="Y23" s="230"/>
    </row>
    <row r="24" spans="1:25" ht="40.5" customHeight="1">
      <c r="A24" s="342">
        <v>16</v>
      </c>
      <c r="B24" s="236" t="s">
        <v>392</v>
      </c>
      <c r="C24" s="237"/>
      <c r="D24" s="236" t="s">
        <v>393</v>
      </c>
      <c r="E24" s="236" t="s">
        <v>394</v>
      </c>
      <c r="F24" s="238" t="s">
        <v>395</v>
      </c>
      <c r="G24" s="192"/>
      <c r="H24" s="228"/>
      <c r="I24" s="234"/>
      <c r="J24" s="236">
        <v>1998</v>
      </c>
      <c r="K24" s="192"/>
      <c r="L24" s="234"/>
      <c r="M24" s="236">
        <v>80837</v>
      </c>
      <c r="N24" s="234"/>
      <c r="O24" s="235"/>
      <c r="P24" s="234"/>
      <c r="Q24" s="234"/>
      <c r="R24" s="228"/>
      <c r="S24" s="228"/>
      <c r="T24" s="209"/>
      <c r="U24" s="344" t="s">
        <v>774</v>
      </c>
      <c r="V24" s="344" t="s">
        <v>775</v>
      </c>
      <c r="W24" s="226"/>
      <c r="X24" s="226"/>
      <c r="Y24" s="230"/>
    </row>
    <row r="25" spans="1:25" ht="40.5" customHeight="1">
      <c r="A25" s="342">
        <v>17</v>
      </c>
      <c r="B25" s="238" t="s">
        <v>396</v>
      </c>
      <c r="C25" s="239"/>
      <c r="D25" s="238" t="s">
        <v>397</v>
      </c>
      <c r="E25" s="238" t="s">
        <v>398</v>
      </c>
      <c r="F25" s="238" t="s">
        <v>399</v>
      </c>
      <c r="G25" s="192"/>
      <c r="H25" s="228"/>
      <c r="I25" s="234"/>
      <c r="J25" s="238">
        <v>1993</v>
      </c>
      <c r="K25" s="192"/>
      <c r="L25" s="234"/>
      <c r="M25" s="238"/>
      <c r="N25" s="234"/>
      <c r="O25" s="235"/>
      <c r="P25" s="234"/>
      <c r="Q25" s="234"/>
      <c r="R25" s="228"/>
      <c r="S25" s="228"/>
      <c r="T25" s="209"/>
      <c r="U25" s="345" t="s">
        <v>786</v>
      </c>
      <c r="V25" s="345" t="s">
        <v>787</v>
      </c>
      <c r="W25" s="226"/>
      <c r="X25" s="226"/>
      <c r="Y25" s="230"/>
    </row>
    <row r="26" s="392" customFormat="1" ht="24.75" customHeight="1">
      <c r="A26" s="392" t="s">
        <v>400</v>
      </c>
    </row>
    <row r="27" spans="1:25" s="158" customFormat="1" ht="40.5" customHeight="1">
      <c r="A27" s="108">
        <v>1</v>
      </c>
      <c r="B27" s="156" t="s">
        <v>341</v>
      </c>
      <c r="C27" s="156" t="s">
        <v>342</v>
      </c>
      <c r="D27" s="156" t="s">
        <v>343</v>
      </c>
      <c r="E27" s="156" t="s">
        <v>344</v>
      </c>
      <c r="F27" s="156" t="s">
        <v>345</v>
      </c>
      <c r="G27" s="108"/>
      <c r="H27" s="108"/>
      <c r="I27" s="156">
        <v>6540</v>
      </c>
      <c r="J27" s="156">
        <v>2003</v>
      </c>
      <c r="K27" s="108" t="s">
        <v>346</v>
      </c>
      <c r="L27" s="154" t="s">
        <v>347</v>
      </c>
      <c r="M27" s="108">
        <v>43</v>
      </c>
      <c r="N27" s="108"/>
      <c r="O27" s="108"/>
      <c r="P27" s="108"/>
      <c r="Q27" s="108"/>
      <c r="R27" s="155" t="s">
        <v>348</v>
      </c>
      <c r="S27" s="108"/>
      <c r="T27" s="183">
        <v>76300</v>
      </c>
      <c r="U27" s="156" t="s">
        <v>788</v>
      </c>
      <c r="V27" s="156" t="s">
        <v>789</v>
      </c>
      <c r="W27" s="156" t="s">
        <v>790</v>
      </c>
      <c r="X27" s="156" t="s">
        <v>791</v>
      </c>
      <c r="Y27" s="157"/>
    </row>
    <row r="29" ht="12.75">
      <c r="C29" s="43"/>
    </row>
    <row r="30" ht="12.75">
      <c r="C30"/>
    </row>
    <row r="31" ht="12.75">
      <c r="C31" s="43"/>
    </row>
    <row r="32" ht="12.75">
      <c r="C32"/>
    </row>
    <row r="33" ht="12.75">
      <c r="C33" s="43"/>
    </row>
    <row r="34" ht="12.75">
      <c r="C34"/>
    </row>
    <row r="35" ht="12.75">
      <c r="C35" s="43"/>
    </row>
    <row r="36" ht="12.75">
      <c r="C36"/>
    </row>
    <row r="37" ht="12.75">
      <c r="C37" s="43"/>
    </row>
    <row r="38" ht="12.75">
      <c r="C38"/>
    </row>
    <row r="39" ht="12.75">
      <c r="C39" s="43"/>
    </row>
    <row r="40" ht="12.75">
      <c r="C40"/>
    </row>
    <row r="41" ht="12.75">
      <c r="C41" s="43"/>
    </row>
    <row r="42" ht="12.75">
      <c r="C42"/>
    </row>
    <row r="43" ht="12.75">
      <c r="C43" s="43"/>
    </row>
    <row r="44" ht="12.75">
      <c r="C44"/>
    </row>
    <row r="45" ht="12.75">
      <c r="C45" s="43"/>
    </row>
    <row r="46" ht="12.75">
      <c r="C46"/>
    </row>
    <row r="47" ht="12.75">
      <c r="C47" s="43"/>
    </row>
    <row r="48" ht="12.75">
      <c r="C48"/>
    </row>
    <row r="49" ht="12.75">
      <c r="C49" s="43"/>
    </row>
    <row r="50" ht="12.75">
      <c r="C50"/>
    </row>
    <row r="51" ht="12.75">
      <c r="C51" s="43"/>
    </row>
    <row r="52" ht="12.75">
      <c r="C52"/>
    </row>
    <row r="53" ht="12.75">
      <c r="C53" s="43"/>
    </row>
    <row r="54" ht="12.75">
      <c r="C54"/>
    </row>
    <row r="55" ht="12.75">
      <c r="C55"/>
    </row>
  </sheetData>
  <sheetProtection/>
  <mergeCells count="28">
    <mergeCell ref="G5:H6"/>
    <mergeCell ref="O5:O7"/>
    <mergeCell ref="P5:P7"/>
    <mergeCell ref="Y5:Y7"/>
    <mergeCell ref="S5:S7"/>
    <mergeCell ref="T5:T7"/>
    <mergeCell ref="U5:V6"/>
    <mergeCell ref="W5:X6"/>
    <mergeCell ref="A5:A7"/>
    <mergeCell ref="A8:IV8"/>
    <mergeCell ref="L5:L7"/>
    <mergeCell ref="R5:R7"/>
    <mergeCell ref="J5:J7"/>
    <mergeCell ref="E5:E7"/>
    <mergeCell ref="F5:F7"/>
    <mergeCell ref="Q5:Q7"/>
    <mergeCell ref="N5:N7"/>
    <mergeCell ref="M5:M7"/>
    <mergeCell ref="A1:E1"/>
    <mergeCell ref="X3:Y3"/>
    <mergeCell ref="A4:N4"/>
    <mergeCell ref="O4:Y4"/>
    <mergeCell ref="B5:B7"/>
    <mergeCell ref="A26:IV26"/>
    <mergeCell ref="C5:C7"/>
    <mergeCell ref="D5:D7"/>
    <mergeCell ref="I5:I7"/>
    <mergeCell ref="K5:K7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6.140625" style="51" customWidth="1"/>
    <col min="2" max="2" width="13.7109375" style="51" customWidth="1"/>
    <col min="3" max="3" width="29.140625" style="51" customWidth="1"/>
    <col min="4" max="4" width="31.57421875" style="51" customWidth="1"/>
    <col min="5" max="16384" width="9.140625" style="51" customWidth="1"/>
  </cols>
  <sheetData>
    <row r="1" ht="12.75">
      <c r="D1" s="52" t="s">
        <v>74</v>
      </c>
    </row>
    <row r="2" spans="1:8" ht="12.75">
      <c r="A2" s="425" t="s">
        <v>75</v>
      </c>
      <c r="B2" s="425"/>
      <c r="C2" s="425"/>
      <c r="D2" s="425"/>
      <c r="E2" s="53"/>
      <c r="F2" s="53"/>
      <c r="G2" s="53"/>
      <c r="H2" s="53"/>
    </row>
    <row r="3" spans="1:8" ht="25.5">
      <c r="A3" s="9" t="s">
        <v>86</v>
      </c>
      <c r="B3" s="9" t="s">
        <v>76</v>
      </c>
      <c r="C3" s="179" t="s">
        <v>759</v>
      </c>
      <c r="D3" s="9" t="s">
        <v>77</v>
      </c>
      <c r="E3" s="53"/>
      <c r="F3" s="53"/>
      <c r="G3" s="53"/>
      <c r="H3" s="53"/>
    </row>
    <row r="4" spans="1:8" ht="12.75">
      <c r="A4" s="422" t="s">
        <v>471</v>
      </c>
      <c r="B4" s="423"/>
      <c r="C4" s="423"/>
      <c r="D4" s="424"/>
      <c r="E4" s="53"/>
      <c r="F4" s="53"/>
      <c r="G4" s="53"/>
      <c r="H4" s="53"/>
    </row>
    <row r="5" spans="1:8" ht="15.75">
      <c r="A5" s="336">
        <v>2010</v>
      </c>
      <c r="B5" s="18">
        <v>1</v>
      </c>
      <c r="C5" s="337">
        <v>1000</v>
      </c>
      <c r="D5" s="13" t="s">
        <v>760</v>
      </c>
      <c r="E5" s="53"/>
      <c r="F5" s="53"/>
      <c r="G5" s="53"/>
      <c r="H5" s="53"/>
    </row>
    <row r="6" spans="1:8" ht="15.75">
      <c r="A6" s="336">
        <v>2009</v>
      </c>
      <c r="B6" s="18">
        <v>2</v>
      </c>
      <c r="C6" s="337">
        <v>3689.6</v>
      </c>
      <c r="D6" s="13" t="s">
        <v>761</v>
      </c>
      <c r="E6" s="53"/>
      <c r="F6" s="53"/>
      <c r="G6" s="53"/>
      <c r="H6" s="53"/>
    </row>
    <row r="7" spans="1:8" ht="15.75">
      <c r="A7" s="336" t="s">
        <v>762</v>
      </c>
      <c r="B7" s="18">
        <v>1</v>
      </c>
      <c r="C7" s="337">
        <v>904.04</v>
      </c>
      <c r="D7" s="338" t="s">
        <v>763</v>
      </c>
      <c r="E7" s="53"/>
      <c r="F7" s="53"/>
      <c r="G7" s="53"/>
      <c r="H7" s="53"/>
    </row>
    <row r="8" spans="1:8" ht="12.75">
      <c r="A8" s="422" t="s">
        <v>764</v>
      </c>
      <c r="B8" s="423"/>
      <c r="C8" s="423"/>
      <c r="D8" s="424"/>
      <c r="E8" s="53"/>
      <c r="F8" s="53"/>
      <c r="G8" s="53"/>
      <c r="H8" s="53"/>
    </row>
    <row r="9" spans="1:8" ht="38.25">
      <c r="A9" s="336">
        <v>2010</v>
      </c>
      <c r="B9" s="18">
        <v>1</v>
      </c>
      <c r="C9" s="337">
        <v>390.4</v>
      </c>
      <c r="D9" s="13" t="s">
        <v>765</v>
      </c>
      <c r="E9" s="53"/>
      <c r="F9" s="53"/>
      <c r="G9" s="53"/>
      <c r="H9" s="53"/>
    </row>
    <row r="10" spans="1:8" ht="25.5">
      <c r="A10" s="336">
        <v>2009</v>
      </c>
      <c r="B10" s="18">
        <v>1</v>
      </c>
      <c r="C10" s="337">
        <v>1258.81</v>
      </c>
      <c r="D10" s="13" t="s">
        <v>766</v>
      </c>
      <c r="E10" s="53"/>
      <c r="F10" s="53"/>
      <c r="G10" s="53"/>
      <c r="H10" s="53"/>
    </row>
    <row r="11" spans="1:8" ht="15.75">
      <c r="A11" s="336"/>
      <c r="B11" s="18"/>
      <c r="C11" s="337"/>
      <c r="D11" s="338"/>
      <c r="E11" s="53"/>
      <c r="F11" s="53"/>
      <c r="G11" s="53"/>
      <c r="H11" s="53"/>
    </row>
    <row r="12" spans="1:8" ht="12.75">
      <c r="A12" s="422" t="s">
        <v>767</v>
      </c>
      <c r="B12" s="423"/>
      <c r="C12" s="423"/>
      <c r="D12" s="424"/>
      <c r="E12" s="53"/>
      <c r="F12" s="53"/>
      <c r="G12" s="53"/>
      <c r="H12" s="53"/>
    </row>
    <row r="13" spans="1:8" ht="15.75">
      <c r="A13" s="336">
        <v>2009</v>
      </c>
      <c r="B13" s="18">
        <v>1</v>
      </c>
      <c r="C13" s="337">
        <v>1258.81</v>
      </c>
      <c r="D13" s="13" t="s">
        <v>768</v>
      </c>
      <c r="E13" s="53"/>
      <c r="F13" s="53"/>
      <c r="G13" s="53"/>
      <c r="H13" s="53"/>
    </row>
    <row r="14" spans="1:8" ht="15.75">
      <c r="A14" s="336">
        <v>2011</v>
      </c>
      <c r="B14" s="18">
        <v>1</v>
      </c>
      <c r="C14" s="337">
        <v>461</v>
      </c>
      <c r="D14" s="13" t="s">
        <v>773</v>
      </c>
      <c r="E14" s="53"/>
      <c r="F14" s="53"/>
      <c r="G14" s="53"/>
      <c r="H14" s="53"/>
    </row>
    <row r="15" spans="1:8" ht="12.75">
      <c r="A15" s="422" t="s">
        <v>769</v>
      </c>
      <c r="B15" s="423"/>
      <c r="C15" s="423"/>
      <c r="D15" s="424"/>
      <c r="E15" s="53"/>
      <c r="F15" s="53"/>
      <c r="G15" s="53"/>
      <c r="H15" s="53"/>
    </row>
    <row r="16" spans="1:8" ht="25.5">
      <c r="A16" s="336">
        <v>2010</v>
      </c>
      <c r="B16" s="18">
        <v>1</v>
      </c>
      <c r="C16" s="337">
        <v>719.31</v>
      </c>
      <c r="D16" s="13" t="s">
        <v>770</v>
      </c>
      <c r="E16" s="53"/>
      <c r="F16" s="53"/>
      <c r="G16" s="53"/>
      <c r="H16" s="53"/>
    </row>
    <row r="17" spans="1:8" ht="25.5">
      <c r="A17" s="336">
        <v>2009</v>
      </c>
      <c r="B17" s="18">
        <v>1</v>
      </c>
      <c r="C17" s="337">
        <v>2003.2</v>
      </c>
      <c r="D17" s="13" t="s">
        <v>771</v>
      </c>
      <c r="E17" s="53"/>
      <c r="F17" s="53"/>
      <c r="G17" s="53"/>
      <c r="H17" s="53"/>
    </row>
    <row r="18" spans="1:8" ht="15.75">
      <c r="A18" s="339">
        <v>2009</v>
      </c>
      <c r="B18" s="200">
        <v>1</v>
      </c>
      <c r="C18" s="340">
        <v>38930</v>
      </c>
      <c r="D18" s="204" t="s">
        <v>763</v>
      </c>
      <c r="E18" s="53"/>
      <c r="F18" s="53"/>
      <c r="G18" s="53"/>
      <c r="H18" s="53"/>
    </row>
    <row r="19" spans="1:4" ht="84" customHeight="1">
      <c r="A19" s="30">
        <v>2011</v>
      </c>
      <c r="B19" s="33">
        <v>1</v>
      </c>
      <c r="C19" s="343">
        <v>3500</v>
      </c>
      <c r="D19" s="13" t="s">
        <v>772</v>
      </c>
    </row>
  </sheetData>
  <sheetProtection/>
  <mergeCells count="5">
    <mergeCell ref="A15:D15"/>
    <mergeCell ref="A2:D2"/>
    <mergeCell ref="A4:D4"/>
    <mergeCell ref="A8:D8"/>
    <mergeCell ref="A12:D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PageLayoutView="0" workbookViewId="0" topLeftCell="A4">
      <selection activeCell="B12" sqref="B12"/>
    </sheetView>
  </sheetViews>
  <sheetFormatPr defaultColWidth="9.140625" defaultRowHeight="12.75"/>
  <cols>
    <col min="1" max="1" width="3.57421875" style="0" bestFit="1" customWidth="1"/>
    <col min="2" max="2" width="59.140625" style="0" customWidth="1"/>
    <col min="3" max="3" width="37.57421875" style="0" customWidth="1"/>
  </cols>
  <sheetData>
    <row r="1" ht="12.75">
      <c r="C1" s="44" t="s">
        <v>81</v>
      </c>
    </row>
    <row r="3" spans="1:4" ht="53.25" customHeight="1">
      <c r="A3" s="427" t="s">
        <v>68</v>
      </c>
      <c r="B3" s="427"/>
      <c r="C3" s="427"/>
      <c r="D3" s="46"/>
    </row>
    <row r="4" spans="1:4" ht="9" customHeight="1">
      <c r="A4" s="45"/>
      <c r="B4" s="45"/>
      <c r="C4" s="45"/>
      <c r="D4" s="46"/>
    </row>
    <row r="5" spans="1:4" ht="48.75" customHeight="1">
      <c r="A5" s="428" t="s">
        <v>60</v>
      </c>
      <c r="B5" s="429"/>
      <c r="C5" s="429"/>
      <c r="D5" s="47"/>
    </row>
    <row r="7" spans="1:3" ht="30.75" customHeight="1">
      <c r="A7" s="82" t="s">
        <v>37</v>
      </c>
      <c r="B7" s="82" t="s">
        <v>61</v>
      </c>
      <c r="C7" s="83" t="s">
        <v>62</v>
      </c>
    </row>
    <row r="8" spans="1:3" ht="30.75" customHeight="1">
      <c r="A8" s="401" t="s">
        <v>401</v>
      </c>
      <c r="B8" s="430"/>
      <c r="C8" s="402"/>
    </row>
    <row r="9" spans="1:3" ht="39.75" customHeight="1">
      <c r="A9" s="243" t="s">
        <v>63</v>
      </c>
      <c r="B9" s="244" t="s">
        <v>476</v>
      </c>
      <c r="C9" s="242" t="s">
        <v>477</v>
      </c>
    </row>
    <row r="10" spans="1:3" ht="42" customHeight="1">
      <c r="A10" s="243" t="s">
        <v>64</v>
      </c>
      <c r="B10" s="244" t="s">
        <v>478</v>
      </c>
      <c r="C10" s="241" t="s">
        <v>479</v>
      </c>
    </row>
    <row r="11" spans="1:4" ht="18" customHeight="1">
      <c r="A11" s="392" t="s">
        <v>635</v>
      </c>
      <c r="B11" s="426"/>
      <c r="C11" s="426"/>
      <c r="D11" s="81"/>
    </row>
    <row r="12" spans="1:4" ht="18" customHeight="1">
      <c r="A12" s="48" t="s">
        <v>63</v>
      </c>
      <c r="B12" s="49" t="s">
        <v>138</v>
      </c>
      <c r="C12" s="50" t="s">
        <v>139</v>
      </c>
      <c r="D12" s="81"/>
    </row>
    <row r="13" spans="1:3" ht="18" customHeight="1">
      <c r="A13" s="48" t="s">
        <v>64</v>
      </c>
      <c r="B13" s="49" t="s">
        <v>140</v>
      </c>
      <c r="C13" s="50" t="s">
        <v>141</v>
      </c>
    </row>
    <row r="14" spans="1:3" ht="18" customHeight="1">
      <c r="A14" s="48" t="s">
        <v>65</v>
      </c>
      <c r="B14" s="49" t="s">
        <v>142</v>
      </c>
      <c r="C14" s="50" t="s">
        <v>143</v>
      </c>
    </row>
    <row r="15" spans="1:3" ht="18" customHeight="1">
      <c r="A15" s="48" t="s">
        <v>66</v>
      </c>
      <c r="B15" s="84" t="s">
        <v>144</v>
      </c>
      <c r="C15" s="49" t="s">
        <v>145</v>
      </c>
    </row>
    <row r="16" spans="1:3" ht="18" customHeight="1">
      <c r="A16" s="392" t="s">
        <v>640</v>
      </c>
      <c r="B16" s="426"/>
      <c r="C16" s="426"/>
    </row>
    <row r="17" spans="1:3" ht="18" customHeight="1">
      <c r="A17" s="48" t="s">
        <v>63</v>
      </c>
      <c r="B17" s="49" t="s">
        <v>233</v>
      </c>
      <c r="C17" s="50" t="s">
        <v>234</v>
      </c>
    </row>
    <row r="18" spans="1:3" ht="18" customHeight="1">
      <c r="A18" s="392" t="s">
        <v>672</v>
      </c>
      <c r="B18" s="426"/>
      <c r="C18" s="426"/>
    </row>
    <row r="19" spans="1:3" ht="18" customHeight="1">
      <c r="A19" s="159" t="s">
        <v>63</v>
      </c>
      <c r="B19" s="160" t="s">
        <v>349</v>
      </c>
      <c r="C19" s="161" t="s">
        <v>350</v>
      </c>
    </row>
    <row r="20" spans="1:3" ht="18" customHeight="1">
      <c r="A20" s="392" t="s">
        <v>632</v>
      </c>
      <c r="B20" s="426"/>
      <c r="C20" s="426"/>
    </row>
    <row r="21" spans="1:3" ht="18" customHeight="1">
      <c r="A21" s="50" t="s">
        <v>63</v>
      </c>
      <c r="B21" s="199" t="s">
        <v>741</v>
      </c>
      <c r="C21" s="200" t="s">
        <v>742</v>
      </c>
    </row>
    <row r="22" spans="1:3" ht="18" customHeight="1">
      <c r="A22" s="50" t="s">
        <v>64</v>
      </c>
      <c r="B22" s="199" t="s">
        <v>743</v>
      </c>
      <c r="C22" s="50"/>
    </row>
  </sheetData>
  <sheetProtection/>
  <mergeCells count="7">
    <mergeCell ref="A20:C20"/>
    <mergeCell ref="A16:C16"/>
    <mergeCell ref="A18:C18"/>
    <mergeCell ref="A3:C3"/>
    <mergeCell ref="A5:C5"/>
    <mergeCell ref="A11:C11"/>
    <mergeCell ref="A8:C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Z1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5.00390625" style="0" customWidth="1"/>
    <col min="2" max="2" width="22.7109375" style="0" customWidth="1"/>
    <col min="3" max="3" width="19.421875" style="0" customWidth="1"/>
    <col min="4" max="4" width="18.28125" style="0" customWidth="1"/>
    <col min="5" max="6" width="15.8515625" style="0" customWidth="1"/>
    <col min="7" max="7" width="17.57421875" style="0" customWidth="1"/>
  </cols>
  <sheetData>
    <row r="3" spans="1:7" ht="25.5">
      <c r="A3" s="256" t="s">
        <v>627</v>
      </c>
      <c r="B3" s="256" t="s">
        <v>13</v>
      </c>
      <c r="C3" s="256" t="s">
        <v>79</v>
      </c>
      <c r="D3" s="256" t="s">
        <v>80</v>
      </c>
      <c r="E3" s="256" t="s">
        <v>628</v>
      </c>
      <c r="F3" s="257" t="s">
        <v>629</v>
      </c>
      <c r="G3" s="257" t="s">
        <v>630</v>
      </c>
    </row>
    <row r="4" spans="1:26" s="271" customFormat="1" ht="29.25" customHeight="1">
      <c r="A4" s="272">
        <v>1</v>
      </c>
      <c r="B4" s="273" t="s">
        <v>471</v>
      </c>
      <c r="C4" s="274" t="s">
        <v>674</v>
      </c>
      <c r="D4" s="275" t="s">
        <v>675</v>
      </c>
      <c r="E4" s="276">
        <v>8411</v>
      </c>
      <c r="F4" s="277">
        <v>49</v>
      </c>
      <c r="G4" s="272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7" s="278" customFormat="1" ht="29.25" customHeight="1">
      <c r="A5" s="200">
        <v>2</v>
      </c>
      <c r="B5" s="85" t="s">
        <v>671</v>
      </c>
      <c r="C5" s="262" t="s">
        <v>638</v>
      </c>
      <c r="D5" s="263">
        <v>918904</v>
      </c>
      <c r="E5" s="264" t="s">
        <v>639</v>
      </c>
      <c r="F5" s="261">
        <v>7</v>
      </c>
      <c r="G5" s="97"/>
    </row>
    <row r="6" spans="1:7" s="278" customFormat="1" ht="29.25" customHeight="1">
      <c r="A6" s="272">
        <v>3</v>
      </c>
      <c r="B6" s="273" t="s">
        <v>640</v>
      </c>
      <c r="C6" s="290" t="s">
        <v>641</v>
      </c>
      <c r="D6" s="298" t="s">
        <v>709</v>
      </c>
      <c r="E6" s="299" t="s">
        <v>642</v>
      </c>
      <c r="F6" s="277">
        <v>13</v>
      </c>
      <c r="G6" s="300"/>
    </row>
    <row r="7" spans="1:7" ht="29.25" customHeight="1">
      <c r="A7" s="200">
        <v>4</v>
      </c>
      <c r="B7" s="85" t="s">
        <v>632</v>
      </c>
      <c r="C7" s="258" t="s">
        <v>633</v>
      </c>
      <c r="D7" s="259">
        <v>1091269</v>
      </c>
      <c r="E7" s="260" t="s">
        <v>634</v>
      </c>
      <c r="F7" s="261">
        <v>19</v>
      </c>
      <c r="G7" s="34" t="s">
        <v>631</v>
      </c>
    </row>
    <row r="8" spans="1:7" s="278" customFormat="1" ht="29.25" customHeight="1">
      <c r="A8" s="272">
        <v>5</v>
      </c>
      <c r="B8" s="273" t="s">
        <v>643</v>
      </c>
      <c r="C8" s="290" t="s">
        <v>644</v>
      </c>
      <c r="D8" s="291" t="s">
        <v>645</v>
      </c>
      <c r="E8" s="291" t="s">
        <v>646</v>
      </c>
      <c r="F8" s="292" t="s">
        <v>660</v>
      </c>
      <c r="G8" s="291" t="s">
        <v>631</v>
      </c>
    </row>
    <row r="9" spans="1:7" s="278" customFormat="1" ht="29.25" customHeight="1">
      <c r="A9" s="200">
        <v>6</v>
      </c>
      <c r="B9" s="293" t="s">
        <v>647</v>
      </c>
      <c r="C9" s="294" t="s">
        <v>676</v>
      </c>
      <c r="D9" s="292" t="s">
        <v>677</v>
      </c>
      <c r="E9" s="292" t="s">
        <v>648</v>
      </c>
      <c r="F9" s="292" t="s">
        <v>678</v>
      </c>
      <c r="G9" s="292" t="s">
        <v>649</v>
      </c>
    </row>
    <row r="10" spans="1:7" s="278" customFormat="1" ht="29.25" customHeight="1">
      <c r="A10" s="272">
        <v>7</v>
      </c>
      <c r="B10" s="293" t="s">
        <v>650</v>
      </c>
      <c r="C10" s="295" t="s">
        <v>651</v>
      </c>
      <c r="D10" s="292" t="s">
        <v>652</v>
      </c>
      <c r="E10" s="296" t="s">
        <v>648</v>
      </c>
      <c r="F10" s="292" t="s">
        <v>663</v>
      </c>
      <c r="G10" s="292" t="s">
        <v>679</v>
      </c>
    </row>
    <row r="11" spans="1:7" s="278" customFormat="1" ht="29.25" customHeight="1">
      <c r="A11" s="200">
        <v>8</v>
      </c>
      <c r="B11" s="293" t="s">
        <v>653</v>
      </c>
      <c r="C11" s="294" t="s">
        <v>654</v>
      </c>
      <c r="D11" s="292" t="s">
        <v>655</v>
      </c>
      <c r="E11" s="292" t="s">
        <v>656</v>
      </c>
      <c r="F11" s="292" t="s">
        <v>680</v>
      </c>
      <c r="G11" s="292" t="s">
        <v>681</v>
      </c>
    </row>
    <row r="12" spans="1:7" s="278" customFormat="1" ht="29.25" customHeight="1">
      <c r="A12" s="272">
        <v>9</v>
      </c>
      <c r="B12" s="293" t="s">
        <v>657</v>
      </c>
      <c r="C12" s="294" t="s">
        <v>658</v>
      </c>
      <c r="D12" s="292" t="s">
        <v>659</v>
      </c>
      <c r="E12" s="296" t="s">
        <v>648</v>
      </c>
      <c r="F12" s="292" t="s">
        <v>660</v>
      </c>
      <c r="G12" s="292" t="s">
        <v>661</v>
      </c>
    </row>
    <row r="13" spans="1:7" s="278" customFormat="1" ht="29.25" customHeight="1">
      <c r="A13" s="200">
        <v>10</v>
      </c>
      <c r="B13" s="293" t="s">
        <v>748</v>
      </c>
      <c r="C13" s="294" t="s">
        <v>682</v>
      </c>
      <c r="D13" s="292" t="s">
        <v>686</v>
      </c>
      <c r="E13" s="296" t="s">
        <v>648</v>
      </c>
      <c r="F13" s="292" t="s">
        <v>687</v>
      </c>
      <c r="G13" s="292" t="s">
        <v>688</v>
      </c>
    </row>
    <row r="14" spans="1:7" s="278" customFormat="1" ht="29.25" customHeight="1">
      <c r="A14" s="272">
        <v>11</v>
      </c>
      <c r="B14" s="293" t="s">
        <v>746</v>
      </c>
      <c r="C14" s="294" t="s">
        <v>682</v>
      </c>
      <c r="D14" s="292" t="s">
        <v>683</v>
      </c>
      <c r="E14" s="296" t="s">
        <v>648</v>
      </c>
      <c r="F14" s="292" t="s">
        <v>684</v>
      </c>
      <c r="G14" s="292" t="s">
        <v>685</v>
      </c>
    </row>
    <row r="15" spans="1:7" s="278" customFormat="1" ht="29.25" customHeight="1">
      <c r="A15" s="200">
        <v>12</v>
      </c>
      <c r="B15" s="293" t="s">
        <v>747</v>
      </c>
      <c r="C15" s="294" t="s">
        <v>682</v>
      </c>
      <c r="D15" s="292" t="s">
        <v>689</v>
      </c>
      <c r="E15" s="296" t="s">
        <v>648</v>
      </c>
      <c r="F15" s="292" t="s">
        <v>687</v>
      </c>
      <c r="G15" s="292" t="s">
        <v>690</v>
      </c>
    </row>
    <row r="16" spans="1:7" s="278" customFormat="1" ht="29.25" customHeight="1">
      <c r="A16" s="272">
        <v>13</v>
      </c>
      <c r="B16" s="293" t="s">
        <v>664</v>
      </c>
      <c r="C16" s="297" t="s">
        <v>694</v>
      </c>
      <c r="D16" s="291" t="s">
        <v>665</v>
      </c>
      <c r="E16" s="291" t="s">
        <v>666</v>
      </c>
      <c r="F16" s="292" t="s">
        <v>695</v>
      </c>
      <c r="G16" s="291" t="s">
        <v>696</v>
      </c>
    </row>
    <row r="17" spans="1:7" s="278" customFormat="1" ht="29.25" customHeight="1">
      <c r="A17" s="200">
        <v>14</v>
      </c>
      <c r="B17" s="293" t="s">
        <v>667</v>
      </c>
      <c r="C17" s="294" t="s">
        <v>697</v>
      </c>
      <c r="D17" s="292" t="s">
        <v>668</v>
      </c>
      <c r="E17" s="292" t="s">
        <v>666</v>
      </c>
      <c r="F17" s="292" t="s">
        <v>662</v>
      </c>
      <c r="G17" s="292" t="s">
        <v>698</v>
      </c>
    </row>
    <row r="18" spans="1:7" s="278" customFormat="1" ht="29.25" customHeight="1">
      <c r="A18" s="272">
        <v>15</v>
      </c>
      <c r="B18" s="273" t="s">
        <v>302</v>
      </c>
      <c r="C18" s="294" t="s">
        <v>691</v>
      </c>
      <c r="D18" s="292" t="s">
        <v>669</v>
      </c>
      <c r="E18" s="292" t="s">
        <v>670</v>
      </c>
      <c r="F18" s="292" t="s">
        <v>692</v>
      </c>
      <c r="G18" s="292" t="s">
        <v>693</v>
      </c>
    </row>
    <row r="19" spans="1:7" s="278" customFormat="1" ht="30" customHeight="1">
      <c r="A19" s="200">
        <v>16</v>
      </c>
      <c r="B19" s="273" t="s">
        <v>635</v>
      </c>
      <c r="C19" s="274" t="s">
        <v>636</v>
      </c>
      <c r="D19" s="275" t="s">
        <v>708</v>
      </c>
      <c r="E19" s="276" t="s">
        <v>637</v>
      </c>
      <c r="F19" s="277">
        <v>36</v>
      </c>
      <c r="G19" s="272"/>
    </row>
    <row r="20" s="278" customFormat="1" ht="30" customHeight="1"/>
  </sheetData>
  <sheetProtection/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Admin</cp:lastModifiedBy>
  <cp:lastPrinted>2011-04-11T21:25:33Z</cp:lastPrinted>
  <dcterms:created xsi:type="dcterms:W3CDTF">2003-03-13T10:23:20Z</dcterms:created>
  <dcterms:modified xsi:type="dcterms:W3CDTF">2011-12-13T08:40:23Z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